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97E6F1AC-21DC-4DEE-9BB7-4AB201C83DD3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3" sheetId="30" r:id="rId1"/>
    <sheet name="16" sheetId="29" r:id="rId2"/>
    <sheet name="17" sheetId="1" r:id="rId3"/>
    <sheet name="18,19" sheetId="2" r:id="rId4"/>
    <sheet name="20" sheetId="5" r:id="rId5"/>
    <sheet name="21" sheetId="26" r:id="rId6"/>
    <sheet name="22" sheetId="8" r:id="rId7"/>
    <sheet name="23" sheetId="9" r:id="rId8"/>
    <sheet name="24,25" sheetId="7" r:id="rId9"/>
    <sheet name="26,27" sheetId="14" r:id="rId10"/>
    <sheet name="28" sheetId="17" r:id="rId11"/>
    <sheet name="29" sheetId="20" r:id="rId12"/>
    <sheet name="30,31" sheetId="15" r:id="rId13"/>
    <sheet name="32,33" sheetId="16" r:id="rId14"/>
    <sheet name="34,35" sheetId="22" r:id="rId15"/>
    <sheet name="36" sheetId="27" r:id="rId16"/>
    <sheet name="37" sheetId="23" r:id="rId17"/>
    <sheet name="38 " sheetId="28" r:id="rId18"/>
    <sheet name="39" sheetId="24" r:id="rId19"/>
    <sheet name="40" sheetId="31" r:id="rId20"/>
  </sheets>
  <definedNames>
    <definedName name="_xlnm._FilterDatabase" localSheetId="17" hidden="1">'38 '!$A$7:$DU$47</definedName>
    <definedName name="_xlnm._FilterDatabase" localSheetId="18" hidden="1">'39'!$BS$6:$DT$43</definedName>
    <definedName name="_xlnm.Print_Area" localSheetId="1">'16'!$A$1:$I$59</definedName>
    <definedName name="_xlnm.Print_Area" localSheetId="4">'20'!$A$1:$BD$43</definedName>
    <definedName name="_xlnm.Print_Area" localSheetId="5">'21'!$A$1:$AY$42</definedName>
    <definedName name="_xlnm.Print_Area" localSheetId="8">'24,25'!$A$1:$DT$46</definedName>
    <definedName name="_xlnm.Print_Area" localSheetId="0">'3'!$A$1:$Y$27</definedName>
    <definedName name="_xlnm.Print_Area" localSheetId="12">'30,31'!$A$1:$BU$37</definedName>
    <definedName name="_xlnm.Print_Area" localSheetId="19">'40'!$A$1:$I$59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8" i="22" l="1"/>
  <c r="CE8" i="22" s="1"/>
  <c r="CJ28" i="22"/>
  <c r="BR27" i="15"/>
  <c r="BR26" i="15"/>
  <c r="O25" i="1"/>
  <c r="O26" i="1"/>
  <c r="T11" i="8"/>
  <c r="T9" i="8" s="1"/>
  <c r="AT9" i="8"/>
  <c r="AJ9" i="8"/>
  <c r="Z9" i="8"/>
  <c r="I9" i="8"/>
  <c r="AY11" i="8"/>
  <c r="AY9" i="8" s="1"/>
  <c r="AT11" i="8"/>
  <c r="AP11" i="8"/>
  <c r="AP9" i="8" s="1"/>
  <c r="AJ11" i="8"/>
  <c r="AE11" i="8"/>
  <c r="AE9" i="8" s="1"/>
  <c r="Z11" i="8"/>
  <c r="I11" i="8"/>
  <c r="N20" i="8"/>
  <c r="N19" i="8"/>
  <c r="N12" i="8"/>
  <c r="CW52" i="14"/>
  <c r="CW53" i="14"/>
  <c r="CW54" i="14"/>
  <c r="CW55" i="14"/>
  <c r="CQ52" i="14"/>
  <c r="CQ53" i="14"/>
  <c r="CQ54" i="14"/>
  <c r="CQ55" i="14"/>
  <c r="CK52" i="14"/>
  <c r="CK53" i="14"/>
  <c r="CK54" i="14"/>
  <c r="CK55" i="14"/>
  <c r="CW51" i="14"/>
  <c r="CQ51" i="14"/>
  <c r="CK51" i="14"/>
  <c r="O30" i="15"/>
  <c r="O26" i="15"/>
  <c r="O25" i="15"/>
  <c r="CJ48" i="22"/>
  <c r="U35" i="23"/>
  <c r="U33" i="23" s="1"/>
  <c r="X33" i="23"/>
  <c r="U37" i="23"/>
  <c r="AS30" i="26"/>
  <c r="Q8" i="23"/>
  <c r="AZ35" i="15"/>
  <c r="AZ33" i="15"/>
  <c r="AZ32" i="15"/>
  <c r="AZ31" i="15"/>
  <c r="AZ30" i="15"/>
  <c r="AZ29" i="15"/>
  <c r="AZ28" i="15"/>
  <c r="AZ27" i="15"/>
  <c r="AZ26" i="15"/>
  <c r="AZ25" i="15"/>
  <c r="AZ24" i="15"/>
  <c r="AZ23" i="15"/>
  <c r="AZ22" i="15"/>
  <c r="AZ21" i="15"/>
  <c r="AZ20" i="15"/>
  <c r="AZ12" i="15"/>
  <c r="AZ11" i="15"/>
  <c r="AZ10" i="15" s="1"/>
  <c r="AZ17" i="15"/>
  <c r="AZ16" i="15"/>
  <c r="AZ15" i="15"/>
  <c r="AZ14" i="15" s="1"/>
  <c r="O35" i="15"/>
  <c r="O33" i="15"/>
  <c r="O32" i="15"/>
  <c r="O31" i="15"/>
  <c r="O29" i="15"/>
  <c r="O28" i="15"/>
  <c r="O27" i="15"/>
  <c r="O24" i="15"/>
  <c r="O23" i="15"/>
  <c r="O22" i="15"/>
  <c r="O21" i="15"/>
  <c r="O20" i="15"/>
  <c r="O17" i="15"/>
  <c r="O16" i="15"/>
  <c r="O15" i="15"/>
  <c r="O14" i="15" s="1"/>
  <c r="O12" i="15"/>
  <c r="O10" i="15"/>
  <c r="O11" i="15"/>
  <c r="AN11" i="17"/>
  <c r="AN12" i="17"/>
  <c r="I13" i="28"/>
  <c r="AJ46" i="28"/>
  <c r="AJ45" i="28"/>
  <c r="AJ44" i="28"/>
  <c r="V16" i="28"/>
  <c r="P16" i="28"/>
  <c r="AJ46" i="24"/>
  <c r="V16" i="24"/>
  <c r="P16" i="24"/>
  <c r="AS32" i="26"/>
  <c r="B50" i="29"/>
  <c r="B38" i="29"/>
  <c r="B32" i="29"/>
  <c r="B24" i="29"/>
  <c r="I7" i="24"/>
  <c r="AJ7" i="24"/>
  <c r="AJ8" i="24"/>
  <c r="AJ9" i="24"/>
  <c r="AJ10" i="24"/>
  <c r="I11" i="24"/>
  <c r="I9" i="24" s="1"/>
  <c r="AJ11" i="24"/>
  <c r="I12" i="24"/>
  <c r="AJ12" i="24"/>
  <c r="I13" i="24"/>
  <c r="AJ13" i="24"/>
  <c r="AJ14" i="24"/>
  <c r="AJ15" i="24"/>
  <c r="AJ16" i="24"/>
  <c r="I17" i="24"/>
  <c r="AJ17" i="24"/>
  <c r="I18" i="24"/>
  <c r="AJ18" i="24"/>
  <c r="I19" i="24"/>
  <c r="I16" i="24" s="1"/>
  <c r="AJ19" i="24"/>
  <c r="I20" i="24"/>
  <c r="AJ20" i="24"/>
  <c r="I21" i="24"/>
  <c r="AJ21" i="24"/>
  <c r="I22" i="24"/>
  <c r="AJ22" i="24"/>
  <c r="I23" i="24"/>
  <c r="AJ23" i="24"/>
  <c r="I24" i="24"/>
  <c r="AJ24" i="24"/>
  <c r="I25" i="24"/>
  <c r="AJ25" i="24"/>
  <c r="I26" i="24"/>
  <c r="AJ26" i="24"/>
  <c r="I27" i="24"/>
  <c r="AJ27" i="24"/>
  <c r="I28" i="24"/>
  <c r="AJ28" i="24"/>
  <c r="I29" i="24"/>
  <c r="AJ29" i="24"/>
  <c r="I30" i="24"/>
  <c r="AJ30" i="24"/>
  <c r="I31" i="24"/>
  <c r="AJ31" i="24"/>
  <c r="I32" i="24"/>
  <c r="AJ32" i="24"/>
  <c r="I33" i="24"/>
  <c r="AJ33" i="24"/>
  <c r="I34" i="24"/>
  <c r="AJ34" i="24"/>
  <c r="I35" i="24"/>
  <c r="AJ35" i="24"/>
  <c r="I36" i="24"/>
  <c r="AJ36" i="24"/>
  <c r="I37" i="24"/>
  <c r="AJ37" i="24"/>
  <c r="I38" i="24"/>
  <c r="AJ38" i="24"/>
  <c r="I39" i="24"/>
  <c r="AJ39" i="24"/>
  <c r="I40" i="24"/>
  <c r="AJ40" i="24"/>
  <c r="I41" i="24"/>
  <c r="AJ41" i="24"/>
  <c r="I42" i="24"/>
  <c r="AJ42" i="24"/>
  <c r="I43" i="24"/>
  <c r="AJ43" i="24"/>
  <c r="I44" i="24"/>
  <c r="AJ44" i="24"/>
  <c r="I45" i="24"/>
  <c r="AJ45" i="24"/>
  <c r="I46" i="24"/>
  <c r="I47" i="24"/>
  <c r="I48" i="24"/>
  <c r="I7" i="28"/>
  <c r="AJ7" i="28"/>
  <c r="AJ8" i="28"/>
  <c r="AJ9" i="28"/>
  <c r="AJ10" i="28"/>
  <c r="I11" i="28"/>
  <c r="AJ11" i="28"/>
  <c r="I12" i="28"/>
  <c r="I9" i="28" s="1"/>
  <c r="AJ12" i="28"/>
  <c r="AJ13" i="28"/>
  <c r="AJ14" i="28"/>
  <c r="AJ15" i="28"/>
  <c r="AJ16" i="28"/>
  <c r="I17" i="28"/>
  <c r="AJ17" i="28"/>
  <c r="I18" i="28"/>
  <c r="AJ18" i="28"/>
  <c r="I19" i="28"/>
  <c r="AJ19" i="28"/>
  <c r="I20" i="28"/>
  <c r="I16" i="28" s="1"/>
  <c r="AJ20" i="28"/>
  <c r="I21" i="28"/>
  <c r="AJ21" i="28"/>
  <c r="I22" i="28"/>
  <c r="AJ22" i="28"/>
  <c r="I23" i="28"/>
  <c r="AJ23" i="28"/>
  <c r="I24" i="28"/>
  <c r="AJ24" i="28"/>
  <c r="I25" i="28"/>
  <c r="AJ25" i="28"/>
  <c r="I26" i="28"/>
  <c r="AJ26" i="28"/>
  <c r="I27" i="28"/>
  <c r="AJ27" i="28"/>
  <c r="I28" i="28"/>
  <c r="AJ28" i="28"/>
  <c r="I29" i="28"/>
  <c r="AJ29" i="28"/>
  <c r="I30" i="28"/>
  <c r="AJ30" i="28"/>
  <c r="I31" i="28"/>
  <c r="AJ31" i="28"/>
  <c r="I32" i="28"/>
  <c r="AJ32" i="28"/>
  <c r="I33" i="28"/>
  <c r="AJ33" i="28"/>
  <c r="I34" i="28"/>
  <c r="AJ34" i="28"/>
  <c r="I35" i="28"/>
  <c r="AJ35" i="28"/>
  <c r="I36" i="28"/>
  <c r="AJ36" i="28"/>
  <c r="I37" i="28"/>
  <c r="AJ37" i="28"/>
  <c r="I38" i="28"/>
  <c r="AJ38" i="28"/>
  <c r="I39" i="28"/>
  <c r="AJ39" i="28"/>
  <c r="I40" i="28"/>
  <c r="AJ40" i="28"/>
  <c r="I41" i="28"/>
  <c r="AJ41" i="28"/>
  <c r="I42" i="28"/>
  <c r="AJ42" i="28"/>
  <c r="I43" i="28"/>
  <c r="AJ43" i="28"/>
  <c r="I44" i="28"/>
  <c r="I45" i="28"/>
  <c r="I46" i="28"/>
  <c r="I47" i="28"/>
  <c r="I48" i="28"/>
  <c r="X8" i="23"/>
  <c r="AA8" i="23"/>
  <c r="AD8" i="23"/>
  <c r="AG8" i="23"/>
  <c r="AK8" i="23"/>
  <c r="AO8" i="23"/>
  <c r="AS8" i="23"/>
  <c r="AW8" i="23"/>
  <c r="U10" i="23"/>
  <c r="U11" i="23"/>
  <c r="U12" i="23"/>
  <c r="U13" i="23"/>
  <c r="U14" i="23"/>
  <c r="U15" i="23"/>
  <c r="U16" i="23"/>
  <c r="U17" i="23"/>
  <c r="U18" i="23"/>
  <c r="U19" i="23"/>
  <c r="U20" i="23"/>
  <c r="U21" i="23"/>
  <c r="Q33" i="23"/>
  <c r="AA33" i="23"/>
  <c r="AD33" i="23"/>
  <c r="AG33" i="23"/>
  <c r="AK33" i="23"/>
  <c r="AO33" i="23"/>
  <c r="AS33" i="23"/>
  <c r="AW33" i="23"/>
  <c r="U36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Q9" i="27"/>
  <c r="V9" i="27"/>
  <c r="Z9" i="27"/>
  <c r="AD9" i="27"/>
  <c r="AH9" i="27"/>
  <c r="AL9" i="27"/>
  <c r="AQ9" i="27"/>
  <c r="AU9" i="27"/>
  <c r="G10" i="22"/>
  <c r="O10" i="22"/>
  <c r="AE10" i="22"/>
  <c r="AM10" i="22"/>
  <c r="AU10" i="22"/>
  <c r="BY10" i="22"/>
  <c r="CE10" i="22"/>
  <c r="G11" i="22"/>
  <c r="O11" i="22"/>
  <c r="W11" i="22"/>
  <c r="AE11" i="22"/>
  <c r="AM11" i="22"/>
  <c r="AU11" i="22"/>
  <c r="BC11" i="22"/>
  <c r="BJ11" i="22"/>
  <c r="BO11" i="22"/>
  <c r="BT11" i="22"/>
  <c r="BY11" i="22"/>
  <c r="CE11" i="22"/>
  <c r="CJ11" i="22"/>
  <c r="CO11" i="22"/>
  <c r="CU11" i="22"/>
  <c r="CZ11" i="22"/>
  <c r="G12" i="22"/>
  <c r="O12" i="22"/>
  <c r="W12" i="22"/>
  <c r="AE12" i="22"/>
  <c r="AM12" i="22"/>
  <c r="BC12" i="22"/>
  <c r="BJ12" i="22"/>
  <c r="BO12" i="22"/>
  <c r="BT12" i="22"/>
  <c r="BY12" i="22"/>
  <c r="CE12" i="22"/>
  <c r="CJ12" i="22"/>
  <c r="CO12" i="22"/>
  <c r="CU12" i="22"/>
  <c r="CZ12" i="22"/>
  <c r="G13" i="22"/>
  <c r="O13" i="22"/>
  <c r="W13" i="22"/>
  <c r="AE13" i="22"/>
  <c r="AM13" i="22"/>
  <c r="AU13" i="22"/>
  <c r="BC13" i="22"/>
  <c r="BJ13" i="22"/>
  <c r="BO13" i="22"/>
  <c r="BT13" i="22"/>
  <c r="BY13" i="22"/>
  <c r="CE13" i="22"/>
  <c r="CJ13" i="22"/>
  <c r="CO13" i="22"/>
  <c r="CU13" i="22"/>
  <c r="CZ13" i="22"/>
  <c r="G14" i="22"/>
  <c r="O14" i="22"/>
  <c r="W14" i="22"/>
  <c r="AE14" i="22"/>
  <c r="AM14" i="22"/>
  <c r="AU14" i="22"/>
  <c r="BC14" i="22"/>
  <c r="BJ14" i="22"/>
  <c r="BO14" i="22"/>
  <c r="BT14" i="22"/>
  <c r="BY14" i="22"/>
  <c r="CE14" i="22"/>
  <c r="CJ14" i="22"/>
  <c r="CO14" i="22"/>
  <c r="CU14" i="22"/>
  <c r="CZ14" i="22"/>
  <c r="G15" i="22"/>
  <c r="O15" i="22"/>
  <c r="W15" i="22"/>
  <c r="AE15" i="22"/>
  <c r="AM15" i="22"/>
  <c r="AU15" i="22"/>
  <c r="BC15" i="22"/>
  <c r="BJ15" i="22"/>
  <c r="BO15" i="22"/>
  <c r="BT15" i="22"/>
  <c r="BY15" i="22"/>
  <c r="CE15" i="22"/>
  <c r="CJ15" i="22"/>
  <c r="CO15" i="22"/>
  <c r="CU15" i="22"/>
  <c r="CZ15" i="22"/>
  <c r="G16" i="22"/>
  <c r="O16" i="22"/>
  <c r="W16" i="22"/>
  <c r="AE16" i="22"/>
  <c r="AM16" i="22"/>
  <c r="AU16" i="22"/>
  <c r="BC16" i="22"/>
  <c r="BJ16" i="22"/>
  <c r="BO16" i="22"/>
  <c r="BT16" i="22"/>
  <c r="BY16" i="22"/>
  <c r="CE16" i="22"/>
  <c r="CJ16" i="22"/>
  <c r="CO16" i="22"/>
  <c r="CU16" i="22"/>
  <c r="CZ16" i="22"/>
  <c r="G17" i="22"/>
  <c r="O17" i="22"/>
  <c r="W17" i="22"/>
  <c r="AE17" i="22"/>
  <c r="AM17" i="22"/>
  <c r="AU17" i="22"/>
  <c r="BC17" i="22"/>
  <c r="BJ17" i="22"/>
  <c r="BO17" i="22"/>
  <c r="BT17" i="22"/>
  <c r="BY17" i="22"/>
  <c r="CE17" i="22"/>
  <c r="CJ17" i="22"/>
  <c r="CO17" i="22"/>
  <c r="CU17" i="22"/>
  <c r="CZ17" i="22"/>
  <c r="G18" i="22"/>
  <c r="O18" i="22"/>
  <c r="W18" i="22"/>
  <c r="AE18" i="22"/>
  <c r="AM18" i="22"/>
  <c r="AU18" i="22"/>
  <c r="BC18" i="22"/>
  <c r="BJ18" i="22"/>
  <c r="BO18" i="22"/>
  <c r="BT18" i="22"/>
  <c r="BY18" i="22"/>
  <c r="CE18" i="22"/>
  <c r="CJ18" i="22"/>
  <c r="CO18" i="22"/>
  <c r="CU18" i="22"/>
  <c r="CZ18" i="22"/>
  <c r="G19" i="22"/>
  <c r="O19" i="22"/>
  <c r="W19" i="22"/>
  <c r="AE19" i="22"/>
  <c r="AM19" i="22"/>
  <c r="AU19" i="22"/>
  <c r="BC19" i="22"/>
  <c r="BJ19" i="22"/>
  <c r="BO19" i="22"/>
  <c r="BT19" i="22"/>
  <c r="BY19" i="22"/>
  <c r="CE19" i="22"/>
  <c r="CJ19" i="22"/>
  <c r="CO19" i="22"/>
  <c r="CU19" i="22"/>
  <c r="CZ19" i="22"/>
  <c r="G20" i="22"/>
  <c r="O20" i="22"/>
  <c r="W20" i="22"/>
  <c r="AE20" i="22"/>
  <c r="AM20" i="22"/>
  <c r="AU20" i="22"/>
  <c r="BC20" i="22"/>
  <c r="BJ20" i="22"/>
  <c r="BO20" i="22"/>
  <c r="BT20" i="22"/>
  <c r="BY20" i="22"/>
  <c r="CE20" i="22"/>
  <c r="CJ20" i="22"/>
  <c r="CO20" i="22"/>
  <c r="CU20" i="22"/>
  <c r="CZ20" i="22"/>
  <c r="G21" i="22"/>
  <c r="O21" i="22"/>
  <c r="W21" i="22"/>
  <c r="AE21" i="22"/>
  <c r="AM21" i="22"/>
  <c r="AU21" i="22"/>
  <c r="BC21" i="22"/>
  <c r="BJ21" i="22"/>
  <c r="BO21" i="22"/>
  <c r="BT21" i="22"/>
  <c r="BY21" i="22"/>
  <c r="CE21" i="22"/>
  <c r="CJ21" i="22"/>
  <c r="CO21" i="22"/>
  <c r="CU21" i="22"/>
  <c r="CZ21" i="22"/>
  <c r="G22" i="22"/>
  <c r="O22" i="22"/>
  <c r="W22" i="22"/>
  <c r="AE22" i="22"/>
  <c r="AM22" i="22"/>
  <c r="AU22" i="22"/>
  <c r="BC22" i="22"/>
  <c r="BJ22" i="22"/>
  <c r="BO22" i="22"/>
  <c r="BT22" i="22"/>
  <c r="BY22" i="22"/>
  <c r="CE22" i="22"/>
  <c r="CJ22" i="22"/>
  <c r="CO22" i="22"/>
  <c r="CU22" i="22"/>
  <c r="CZ22" i="22"/>
  <c r="G23" i="22"/>
  <c r="O23" i="22"/>
  <c r="W23" i="22"/>
  <c r="AE23" i="22"/>
  <c r="AM23" i="22"/>
  <c r="AU23" i="22"/>
  <c r="BC23" i="22"/>
  <c r="BJ23" i="22"/>
  <c r="BO23" i="22"/>
  <c r="BT23" i="22"/>
  <c r="BY23" i="22"/>
  <c r="CE23" i="22"/>
  <c r="CJ23" i="22"/>
  <c r="CO23" i="22"/>
  <c r="CU23" i="22"/>
  <c r="CZ23" i="22"/>
  <c r="G24" i="22"/>
  <c r="O24" i="22"/>
  <c r="W24" i="22"/>
  <c r="AE24" i="22"/>
  <c r="AM24" i="22"/>
  <c r="AU24" i="22"/>
  <c r="BC24" i="22"/>
  <c r="BJ24" i="22"/>
  <c r="BO24" i="22"/>
  <c r="BT24" i="22"/>
  <c r="BY24" i="22"/>
  <c r="CE24" i="22"/>
  <c r="CJ24" i="22"/>
  <c r="CO24" i="22"/>
  <c r="CU24" i="22"/>
  <c r="CZ24" i="22"/>
  <c r="G25" i="22"/>
  <c r="O25" i="22"/>
  <c r="W25" i="22"/>
  <c r="AE25" i="22"/>
  <c r="AM25" i="22"/>
  <c r="AU25" i="22"/>
  <c r="BC25" i="22"/>
  <c r="BJ25" i="22"/>
  <c r="BO25" i="22"/>
  <c r="BT25" i="22"/>
  <c r="BY25" i="22"/>
  <c r="CE25" i="22"/>
  <c r="CJ25" i="22"/>
  <c r="CO25" i="22"/>
  <c r="CU25" i="22"/>
  <c r="CZ25" i="22"/>
  <c r="G26" i="22"/>
  <c r="BY26" i="22"/>
  <c r="G28" i="22"/>
  <c r="G8" i="22" s="1"/>
  <c r="O28" i="22"/>
  <c r="O8" i="22" s="1"/>
  <c r="W28" i="22"/>
  <c r="W8" i="22" s="1"/>
  <c r="AE28" i="22"/>
  <c r="AE8" i="22" s="1"/>
  <c r="AM28" i="22"/>
  <c r="AU28" i="22"/>
  <c r="AU8" i="22" s="1"/>
  <c r="BC28" i="22"/>
  <c r="BJ28" i="22"/>
  <c r="BO28" i="22"/>
  <c r="BT28" i="22"/>
  <c r="BY28" i="22"/>
  <c r="BY8" i="22" s="1"/>
  <c r="CO28" i="22"/>
  <c r="CU28" i="22"/>
  <c r="CU8" i="22" s="1"/>
  <c r="CZ28" i="22"/>
  <c r="CZ8" i="22" s="1"/>
  <c r="G48" i="22"/>
  <c r="O48" i="22"/>
  <c r="W48" i="22"/>
  <c r="AE48" i="22"/>
  <c r="AM48" i="22"/>
  <c r="AM8" i="22" s="1"/>
  <c r="AU48" i="22"/>
  <c r="BC48" i="22"/>
  <c r="BC8" i="22"/>
  <c r="BJ48" i="22"/>
  <c r="BO48" i="22"/>
  <c r="BO8" i="22" s="1"/>
  <c r="BT48" i="22"/>
  <c r="BT8" i="22" s="1"/>
  <c r="BY48" i="22"/>
  <c r="CE48" i="22"/>
  <c r="CO48" i="22"/>
  <c r="CU48" i="22"/>
  <c r="CZ48" i="22"/>
  <c r="P9" i="16"/>
  <c r="U9" i="16"/>
  <c r="AH9" i="16"/>
  <c r="AM9" i="16"/>
  <c r="AW9" i="16"/>
  <c r="BB9" i="16"/>
  <c r="BG9" i="16"/>
  <c r="BM9" i="16"/>
  <c r="BR9" i="16"/>
  <c r="BW9" i="16"/>
  <c r="CB9" i="16"/>
  <c r="CG9" i="16"/>
  <c r="CL9" i="16"/>
  <c r="CQ9" i="16"/>
  <c r="CV9" i="16"/>
  <c r="DA9" i="16"/>
  <c r="DF9" i="16"/>
  <c r="DK9" i="16"/>
  <c r="P10" i="16"/>
  <c r="U10" i="16"/>
  <c r="AH10" i="16"/>
  <c r="AM10" i="16"/>
  <c r="AR10" i="16"/>
  <c r="AW10" i="16"/>
  <c r="BB10" i="16"/>
  <c r="BG10" i="16"/>
  <c r="BM10" i="16"/>
  <c r="BR10" i="16"/>
  <c r="BW10" i="16"/>
  <c r="CB10" i="16"/>
  <c r="CG10" i="16"/>
  <c r="CL10" i="16"/>
  <c r="CQ10" i="16"/>
  <c r="CV10" i="16"/>
  <c r="DA10" i="16"/>
  <c r="DF10" i="16"/>
  <c r="DK10" i="16"/>
  <c r="P11" i="16"/>
  <c r="U11" i="16"/>
  <c r="AH11" i="16"/>
  <c r="AM11" i="16"/>
  <c r="AR11" i="16"/>
  <c r="AW11" i="16"/>
  <c r="BB11" i="16"/>
  <c r="BG11" i="16"/>
  <c r="BM11" i="16"/>
  <c r="BR11" i="16"/>
  <c r="BW11" i="16"/>
  <c r="CB11" i="16"/>
  <c r="CG11" i="16"/>
  <c r="CL11" i="16"/>
  <c r="CQ11" i="16"/>
  <c r="CV11" i="16"/>
  <c r="DA11" i="16"/>
  <c r="DF11" i="16"/>
  <c r="DK11" i="16"/>
  <c r="P12" i="16"/>
  <c r="U12" i="16"/>
  <c r="Y12" i="16"/>
  <c r="AH12" i="16"/>
  <c r="AM12" i="16"/>
  <c r="AR12" i="16"/>
  <c r="AW12" i="16"/>
  <c r="BB12" i="16"/>
  <c r="BG12" i="16"/>
  <c r="BM12" i="16"/>
  <c r="BR12" i="16"/>
  <c r="BW12" i="16"/>
  <c r="CB12" i="16"/>
  <c r="CG12" i="16"/>
  <c r="CL12" i="16"/>
  <c r="CQ12" i="16"/>
  <c r="CV12" i="16"/>
  <c r="DA12" i="16"/>
  <c r="DF12" i="16"/>
  <c r="DK12" i="16"/>
  <c r="P13" i="16"/>
  <c r="U13" i="16"/>
  <c r="AH13" i="16"/>
  <c r="AM13" i="16"/>
  <c r="AR13" i="16"/>
  <c r="AW13" i="16"/>
  <c r="BB13" i="16"/>
  <c r="BG13" i="16"/>
  <c r="BM13" i="16"/>
  <c r="BR13" i="16"/>
  <c r="BW13" i="16"/>
  <c r="CB13" i="16"/>
  <c r="CG13" i="16"/>
  <c r="CL13" i="16"/>
  <c r="CQ13" i="16"/>
  <c r="CV13" i="16"/>
  <c r="DA13" i="16"/>
  <c r="DF13" i="16"/>
  <c r="DK13" i="16"/>
  <c r="P14" i="16"/>
  <c r="U14" i="16"/>
  <c r="AH14" i="16"/>
  <c r="AM14" i="16"/>
  <c r="AR14" i="16"/>
  <c r="AW14" i="16"/>
  <c r="BB14" i="16"/>
  <c r="BG14" i="16"/>
  <c r="BM14" i="16"/>
  <c r="BR14" i="16"/>
  <c r="BW14" i="16"/>
  <c r="CB14" i="16"/>
  <c r="CG14" i="16"/>
  <c r="CL14" i="16"/>
  <c r="CQ14" i="16"/>
  <c r="CV14" i="16"/>
  <c r="DA14" i="16"/>
  <c r="DF14" i="16"/>
  <c r="DK14" i="16"/>
  <c r="P15" i="16"/>
  <c r="U15" i="16"/>
  <c r="Y15" i="16"/>
  <c r="AH15" i="16"/>
  <c r="AM15" i="16"/>
  <c r="AR15" i="16"/>
  <c r="AW15" i="16"/>
  <c r="BB15" i="16"/>
  <c r="BG15" i="16"/>
  <c r="BM15" i="16"/>
  <c r="BR15" i="16"/>
  <c r="BW15" i="16"/>
  <c r="CB15" i="16"/>
  <c r="CG15" i="16"/>
  <c r="CL15" i="16"/>
  <c r="CQ15" i="16"/>
  <c r="CV15" i="16"/>
  <c r="DA15" i="16"/>
  <c r="DF15" i="16"/>
  <c r="DK15" i="16"/>
  <c r="P16" i="16"/>
  <c r="U16" i="16"/>
  <c r="AH16" i="16"/>
  <c r="AM16" i="16"/>
  <c r="AR16" i="16"/>
  <c r="AW16" i="16"/>
  <c r="BB16" i="16"/>
  <c r="BG16" i="16"/>
  <c r="BM16" i="16"/>
  <c r="BR16" i="16"/>
  <c r="BW16" i="16"/>
  <c r="CB16" i="16"/>
  <c r="CG16" i="16"/>
  <c r="CL16" i="16"/>
  <c r="CQ16" i="16"/>
  <c r="CV16" i="16"/>
  <c r="DA16" i="16"/>
  <c r="DF16" i="16"/>
  <c r="DK16" i="16"/>
  <c r="P17" i="16"/>
  <c r="U17" i="16"/>
  <c r="AH17" i="16"/>
  <c r="AM17" i="16"/>
  <c r="AR17" i="16"/>
  <c r="AW17" i="16"/>
  <c r="BB17" i="16"/>
  <c r="BG17" i="16"/>
  <c r="BM17" i="16"/>
  <c r="BR17" i="16"/>
  <c r="BW17" i="16"/>
  <c r="CB17" i="16"/>
  <c r="CG17" i="16"/>
  <c r="CL17" i="16"/>
  <c r="CQ17" i="16"/>
  <c r="CV17" i="16"/>
  <c r="DA17" i="16"/>
  <c r="DF17" i="16"/>
  <c r="DK17" i="16"/>
  <c r="P18" i="16"/>
  <c r="U18" i="16"/>
  <c r="AH18" i="16"/>
  <c r="AM18" i="16"/>
  <c r="AR18" i="16"/>
  <c r="AW18" i="16"/>
  <c r="BB18" i="16"/>
  <c r="BG18" i="16"/>
  <c r="BM18" i="16"/>
  <c r="BR18" i="16"/>
  <c r="BW18" i="16"/>
  <c r="CB18" i="16"/>
  <c r="CG18" i="16"/>
  <c r="CL18" i="16"/>
  <c r="CQ18" i="16"/>
  <c r="CV18" i="16"/>
  <c r="DA18" i="16"/>
  <c r="DF18" i="16"/>
  <c r="DK18" i="16"/>
  <c r="P19" i="16"/>
  <c r="U19" i="16"/>
  <c r="Y19" i="16"/>
  <c r="AH19" i="16"/>
  <c r="AM19" i="16"/>
  <c r="AR19" i="16"/>
  <c r="AW19" i="16"/>
  <c r="BB19" i="16"/>
  <c r="BG19" i="16"/>
  <c r="BM19" i="16"/>
  <c r="BR19" i="16"/>
  <c r="BW19" i="16"/>
  <c r="CB19" i="16"/>
  <c r="CG19" i="16"/>
  <c r="CL19" i="16"/>
  <c r="CQ19" i="16"/>
  <c r="CV19" i="16"/>
  <c r="DA19" i="16"/>
  <c r="DF19" i="16"/>
  <c r="DK19" i="16"/>
  <c r="P20" i="16"/>
  <c r="U20" i="16"/>
  <c r="AH20" i="16"/>
  <c r="AM20" i="16"/>
  <c r="AR20" i="16"/>
  <c r="AW20" i="16"/>
  <c r="BB20" i="16"/>
  <c r="BG20" i="16"/>
  <c r="BM20" i="16"/>
  <c r="BR20" i="16"/>
  <c r="BW20" i="16"/>
  <c r="CB20" i="16"/>
  <c r="CG20" i="16"/>
  <c r="CL20" i="16"/>
  <c r="CQ20" i="16"/>
  <c r="CV20" i="16"/>
  <c r="DA20" i="16"/>
  <c r="DF20" i="16"/>
  <c r="DK20" i="16"/>
  <c r="P21" i="16"/>
  <c r="U21" i="16"/>
  <c r="AH21" i="16"/>
  <c r="AM21" i="16"/>
  <c r="AW21" i="16"/>
  <c r="BB21" i="16"/>
  <c r="BG21" i="16"/>
  <c r="BM21" i="16"/>
  <c r="BR21" i="16"/>
  <c r="BW21" i="16"/>
  <c r="CB21" i="16"/>
  <c r="CG21" i="16"/>
  <c r="CL21" i="16"/>
  <c r="CQ21" i="16"/>
  <c r="DA21" i="16"/>
  <c r="DF21" i="16"/>
  <c r="DK21" i="16"/>
  <c r="P22" i="16"/>
  <c r="U22" i="16"/>
  <c r="AH22" i="16"/>
  <c r="AM22" i="16"/>
  <c r="BB22" i="16"/>
  <c r="BG22" i="16"/>
  <c r="BR22" i="16"/>
  <c r="BW22" i="16"/>
  <c r="CB22" i="16"/>
  <c r="CG22" i="16"/>
  <c r="CL22" i="16"/>
  <c r="CQ22" i="16"/>
  <c r="DA22" i="16"/>
  <c r="DK22" i="16"/>
  <c r="P23" i="16"/>
  <c r="U23" i="16"/>
  <c r="AH23" i="16"/>
  <c r="AM23" i="16"/>
  <c r="BB23" i="16"/>
  <c r="BG23" i="16"/>
  <c r="BR23" i="16"/>
  <c r="BW23" i="16"/>
  <c r="CB23" i="16"/>
  <c r="CG23" i="16"/>
  <c r="CQ23" i="16"/>
  <c r="DA23" i="16"/>
  <c r="DK23" i="16"/>
  <c r="P25" i="16"/>
  <c r="U25" i="16"/>
  <c r="U7" i="16" s="1"/>
  <c r="Y25" i="16"/>
  <c r="AH25" i="16"/>
  <c r="AM25" i="16"/>
  <c r="AR25" i="16"/>
  <c r="AW25" i="16"/>
  <c r="BB25" i="16"/>
  <c r="BB7" i="16" s="1"/>
  <c r="BG25" i="16"/>
  <c r="BM25" i="16"/>
  <c r="BM7" i="16"/>
  <c r="BR25" i="16"/>
  <c r="BW25" i="16"/>
  <c r="CB25" i="16"/>
  <c r="CB7" i="16" s="1"/>
  <c r="CG25" i="16"/>
  <c r="CL25" i="16"/>
  <c r="CQ25" i="16"/>
  <c r="CV25" i="16"/>
  <c r="DA25" i="16"/>
  <c r="DA7" i="16" s="1"/>
  <c r="DF25" i="16"/>
  <c r="DK25" i="16"/>
  <c r="DK7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P43" i="16"/>
  <c r="P7" i="16" s="1"/>
  <c r="U43" i="16"/>
  <c r="Y43" i="16"/>
  <c r="Y7" i="16" s="1"/>
  <c r="AC43" i="16"/>
  <c r="AH43" i="16"/>
  <c r="AM43" i="16"/>
  <c r="AM7" i="16" s="1"/>
  <c r="AR43" i="16"/>
  <c r="AW43" i="16"/>
  <c r="AW7" i="16" s="1"/>
  <c r="BB43" i="16"/>
  <c r="BG43" i="16"/>
  <c r="BG7" i="16"/>
  <c r="BM43" i="16"/>
  <c r="BR43" i="16"/>
  <c r="BR7" i="16"/>
  <c r="BW43" i="16"/>
  <c r="CB43" i="16"/>
  <c r="CG43" i="16"/>
  <c r="CG7" i="16" s="1"/>
  <c r="CL43" i="16"/>
  <c r="CQ43" i="16"/>
  <c r="CV43" i="16"/>
  <c r="DA43" i="16"/>
  <c r="DF43" i="16"/>
  <c r="DF7" i="16" s="1"/>
  <c r="DK43" i="16"/>
  <c r="U10" i="15"/>
  <c r="U8" i="15" s="1"/>
  <c r="AA10" i="15"/>
  <c r="AA8" i="15" s="1"/>
  <c r="BF10" i="15"/>
  <c r="BF8" i="15" s="1"/>
  <c r="BL10" i="15"/>
  <c r="U14" i="15"/>
  <c r="AA14" i="15"/>
  <c r="BF14" i="15"/>
  <c r="BL14" i="15"/>
  <c r="U19" i="15"/>
  <c r="AA19" i="15"/>
  <c r="O19" i="15" s="1"/>
  <c r="BF19" i="15"/>
  <c r="AZ19" i="15" s="1"/>
  <c r="BL19" i="15"/>
  <c r="F9" i="20"/>
  <c r="T9" i="20"/>
  <c r="X9" i="20"/>
  <c r="AB9" i="20"/>
  <c r="AF9" i="20"/>
  <c r="AJ9" i="20"/>
  <c r="AR9" i="20"/>
  <c r="AV9" i="20"/>
  <c r="AZ9" i="20"/>
  <c r="P9" i="20"/>
  <c r="AN9" i="20"/>
  <c r="K9" i="20"/>
  <c r="V10" i="17"/>
  <c r="AB10" i="17"/>
  <c r="AN10" i="17" s="1"/>
  <c r="AH10" i="17"/>
  <c r="AH8" i="17" s="1"/>
  <c r="V14" i="17"/>
  <c r="AB14" i="17"/>
  <c r="AN14" i="17" s="1"/>
  <c r="AH14" i="17"/>
  <c r="AN15" i="17"/>
  <c r="AN16" i="17"/>
  <c r="AN17" i="17"/>
  <c r="AN18" i="17"/>
  <c r="V20" i="17"/>
  <c r="AB20" i="17"/>
  <c r="AH20" i="17"/>
  <c r="AN21" i="17"/>
  <c r="AN22" i="17"/>
  <c r="AN23" i="17"/>
  <c r="AN25" i="17"/>
  <c r="AN28" i="17"/>
  <c r="AN30" i="17"/>
  <c r="AL51" i="14"/>
  <c r="AQ51" i="14"/>
  <c r="AV51" i="14"/>
  <c r="AL52" i="14"/>
  <c r="AQ52" i="14"/>
  <c r="AV52" i="14"/>
  <c r="AL53" i="14"/>
  <c r="AQ53" i="14"/>
  <c r="AV53" i="14"/>
  <c r="AL54" i="14"/>
  <c r="AQ54" i="14"/>
  <c r="AV54" i="14"/>
  <c r="AL55" i="14"/>
  <c r="AQ55" i="14"/>
  <c r="AV55" i="14"/>
  <c r="BC14" i="7"/>
  <c r="BC15" i="7"/>
  <c r="BC16" i="7"/>
  <c r="BC17" i="7"/>
  <c r="BC18" i="7"/>
  <c r="BC20" i="7"/>
  <c r="BC22" i="7"/>
  <c r="BC23" i="7"/>
  <c r="BC24" i="7"/>
  <c r="BC25" i="7"/>
  <c r="X29" i="7"/>
  <c r="Q29" i="7" s="1"/>
  <c r="AD29" i="7"/>
  <c r="AJ29" i="7"/>
  <c r="AP29" i="7"/>
  <c r="AV29" i="7"/>
  <c r="BC29" i="7"/>
  <c r="BI29" i="7"/>
  <c r="CG29" i="7"/>
  <c r="CL29" i="7"/>
  <c r="CR29" i="7"/>
  <c r="CX29" i="7"/>
  <c r="DD29" i="7"/>
  <c r="DJ29" i="7"/>
  <c r="DP29" i="7"/>
  <c r="Q31" i="7"/>
  <c r="Q32" i="7"/>
  <c r="Q33" i="7"/>
  <c r="Q34" i="7"/>
  <c r="Q35" i="7"/>
  <c r="X37" i="7"/>
  <c r="AD37" i="7"/>
  <c r="AJ37" i="7"/>
  <c r="AP37" i="7"/>
  <c r="AV37" i="7"/>
  <c r="BC37" i="7"/>
  <c r="BI37" i="7"/>
  <c r="CG37" i="7"/>
  <c r="CL37" i="7"/>
  <c r="CR37" i="7"/>
  <c r="CX37" i="7"/>
  <c r="DD37" i="7"/>
  <c r="DJ37" i="7"/>
  <c r="DP37" i="7"/>
  <c r="Q39" i="7"/>
  <c r="Q40" i="7"/>
  <c r="Q41" i="7"/>
  <c r="Q42" i="7"/>
  <c r="S6" i="9"/>
  <c r="AH18" i="9"/>
  <c r="V18" i="9" s="1"/>
  <c r="AT18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N13" i="8"/>
  <c r="N14" i="8"/>
  <c r="N15" i="8"/>
  <c r="N16" i="8"/>
  <c r="N17" i="8"/>
  <c r="N18" i="8"/>
  <c r="I31" i="8"/>
  <c r="N31" i="8"/>
  <c r="S31" i="8"/>
  <c r="X31" i="8"/>
  <c r="AB31" i="8"/>
  <c r="AF31" i="8"/>
  <c r="AK31" i="8"/>
  <c r="AP31" i="8"/>
  <c r="AU31" i="8"/>
  <c r="AY31" i="8"/>
  <c r="V12" i="26"/>
  <c r="AF12" i="26"/>
  <c r="AS33" i="26"/>
  <c r="AS34" i="26"/>
  <c r="AS35" i="26"/>
  <c r="AS36" i="26"/>
  <c r="AS37" i="26"/>
  <c r="AS38" i="26"/>
  <c r="AS39" i="26"/>
  <c r="X8" i="5"/>
  <c r="AN8" i="5"/>
  <c r="AX8" i="5"/>
  <c r="X9" i="5"/>
  <c r="AN9" i="5"/>
  <c r="AX9" i="5"/>
  <c r="X11" i="5"/>
  <c r="AN11" i="5"/>
  <c r="AX11" i="5"/>
  <c r="X12" i="5"/>
  <c r="AN12" i="5"/>
  <c r="AX12" i="5"/>
  <c r="X13" i="5"/>
  <c r="AN13" i="5"/>
  <c r="AX13" i="5"/>
  <c r="AW30" i="5"/>
  <c r="AW32" i="5"/>
  <c r="AW33" i="5"/>
  <c r="AW34" i="5"/>
  <c r="AW35" i="5"/>
  <c r="AW36" i="5"/>
  <c r="AW37" i="5"/>
  <c r="AW38" i="5"/>
  <c r="AW39" i="5"/>
  <c r="S7" i="2"/>
  <c r="X7" i="2"/>
  <c r="B30" i="29" s="1"/>
  <c r="AH7" i="2"/>
  <c r="AM7" i="2"/>
  <c r="CS65" i="2" s="1"/>
  <c r="AW7" i="2"/>
  <c r="DC65" i="2" s="1"/>
  <c r="BB7" i="2"/>
  <c r="DH65" i="2" s="1"/>
  <c r="BY7" i="2"/>
  <c r="B15" i="29" s="1"/>
  <c r="CD7" i="2"/>
  <c r="CN7" i="2"/>
  <c r="CS7" i="2"/>
  <c r="B41" i="29" s="1"/>
  <c r="DC7" i="2"/>
  <c r="DH7" i="2"/>
  <c r="N8" i="2"/>
  <c r="N7" i="2" s="1"/>
  <c r="AC8" i="2"/>
  <c r="AC7" i="2" s="1"/>
  <c r="AR8" i="2"/>
  <c r="BT8" i="2"/>
  <c r="BT7" i="2" s="1"/>
  <c r="CI8" i="2"/>
  <c r="CX8" i="2"/>
  <c r="CX7" i="2"/>
  <c r="N9" i="2"/>
  <c r="H9" i="2" s="1"/>
  <c r="AC9" i="2"/>
  <c r="AR9" i="2"/>
  <c r="BT9" i="2"/>
  <c r="BN9" i="2" s="1"/>
  <c r="CI9" i="2"/>
  <c r="CX9" i="2"/>
  <c r="N10" i="2"/>
  <c r="H10" i="2" s="1"/>
  <c r="AC10" i="2"/>
  <c r="AR10" i="2"/>
  <c r="AR7" i="2" s="1"/>
  <c r="BT10" i="2"/>
  <c r="CI10" i="2"/>
  <c r="CI7" i="2" s="1"/>
  <c r="BN10" i="2"/>
  <c r="CX10" i="2"/>
  <c r="N11" i="2"/>
  <c r="H11" i="2" s="1"/>
  <c r="AC11" i="2"/>
  <c r="AR11" i="2"/>
  <c r="BT11" i="2"/>
  <c r="CI11" i="2"/>
  <c r="BN11" i="2"/>
  <c r="CX11" i="2"/>
  <c r="N12" i="2"/>
  <c r="AC12" i="2"/>
  <c r="AR12" i="2"/>
  <c r="H12" i="2" s="1"/>
  <c r="BT12" i="2"/>
  <c r="BN12" i="2" s="1"/>
  <c r="CI12" i="2"/>
  <c r="CX12" i="2"/>
  <c r="S13" i="2"/>
  <c r="X13" i="2"/>
  <c r="B31" i="29" s="1"/>
  <c r="AH13" i="2"/>
  <c r="AM13" i="2"/>
  <c r="AW13" i="2"/>
  <c r="B5" i="29" s="1"/>
  <c r="BB13" i="2"/>
  <c r="BY13" i="2"/>
  <c r="B16" i="29" s="1"/>
  <c r="CD13" i="2"/>
  <c r="B42" i="29" s="1"/>
  <c r="CN13" i="2"/>
  <c r="CS13" i="2"/>
  <c r="DC13" i="2"/>
  <c r="DH13" i="2"/>
  <c r="N14" i="2"/>
  <c r="N13" i="2" s="1"/>
  <c r="AC14" i="2"/>
  <c r="AC13" i="2" s="1"/>
  <c r="AR14" i="2"/>
  <c r="BT14" i="2"/>
  <c r="BT13" i="2" s="1"/>
  <c r="BN13" i="2" s="1"/>
  <c r="CI14" i="2"/>
  <c r="CX14" i="2"/>
  <c r="CX13" i="2"/>
  <c r="N15" i="2"/>
  <c r="H15" i="2" s="1"/>
  <c r="AC15" i="2"/>
  <c r="AR15" i="2"/>
  <c r="BT15" i="2"/>
  <c r="BN15" i="2" s="1"/>
  <c r="CI15" i="2"/>
  <c r="CX15" i="2"/>
  <c r="N16" i="2"/>
  <c r="H16" i="2" s="1"/>
  <c r="AC16" i="2"/>
  <c r="AR16" i="2"/>
  <c r="AR13" i="2" s="1"/>
  <c r="BT16" i="2"/>
  <c r="CI16" i="2"/>
  <c r="CI13" i="2" s="1"/>
  <c r="CX16" i="2"/>
  <c r="N17" i="2"/>
  <c r="H17" i="2" s="1"/>
  <c r="AC17" i="2"/>
  <c r="AR17" i="2"/>
  <c r="BT17" i="2"/>
  <c r="CI17" i="2"/>
  <c r="BN17" i="2"/>
  <c r="CX17" i="2"/>
  <c r="N18" i="2"/>
  <c r="AC18" i="2"/>
  <c r="H18" i="2" s="1"/>
  <c r="AR18" i="2"/>
  <c r="BT18" i="2"/>
  <c r="BN18" i="2" s="1"/>
  <c r="CI18" i="2"/>
  <c r="CX18" i="2"/>
  <c r="S19" i="2"/>
  <c r="X19" i="2"/>
  <c r="AH19" i="2"/>
  <c r="AM19" i="2"/>
  <c r="AW19" i="2"/>
  <c r="B6" i="29" s="1"/>
  <c r="BB19" i="2"/>
  <c r="BY19" i="2"/>
  <c r="B17" i="29" s="1"/>
  <c r="CD19" i="2"/>
  <c r="B43" i="29" s="1"/>
  <c r="CN19" i="2"/>
  <c r="CS19" i="2"/>
  <c r="DC19" i="2"/>
  <c r="DH19" i="2"/>
  <c r="N20" i="2"/>
  <c r="N19" i="2" s="1"/>
  <c r="AC20" i="2"/>
  <c r="AC19" i="2" s="1"/>
  <c r="AR20" i="2"/>
  <c r="BT20" i="2"/>
  <c r="BT19" i="2" s="1"/>
  <c r="BN19" i="2" s="1"/>
  <c r="CI20" i="2"/>
  <c r="CX20" i="2"/>
  <c r="CX19" i="2"/>
  <c r="N21" i="2"/>
  <c r="H21" i="2" s="1"/>
  <c r="AC21" i="2"/>
  <c r="AR21" i="2"/>
  <c r="BT21" i="2"/>
  <c r="BN21" i="2" s="1"/>
  <c r="CI21" i="2"/>
  <c r="CX21" i="2"/>
  <c r="N22" i="2"/>
  <c r="H22" i="2" s="1"/>
  <c r="AC22" i="2"/>
  <c r="AR22" i="2"/>
  <c r="AR19" i="2" s="1"/>
  <c r="BT22" i="2"/>
  <c r="CI22" i="2"/>
  <c r="CI19" i="2" s="1"/>
  <c r="BN22" i="2"/>
  <c r="CX22" i="2"/>
  <c r="N23" i="2"/>
  <c r="H23" i="2" s="1"/>
  <c r="AC23" i="2"/>
  <c r="AR23" i="2"/>
  <c r="BT23" i="2"/>
  <c r="CI23" i="2"/>
  <c r="BN23" i="2"/>
  <c r="CX23" i="2"/>
  <c r="N24" i="2"/>
  <c r="AC24" i="2"/>
  <c r="AR24" i="2"/>
  <c r="H24" i="2" s="1"/>
  <c r="BT24" i="2"/>
  <c r="BN24" i="2" s="1"/>
  <c r="CI24" i="2"/>
  <c r="CX24" i="2"/>
  <c r="S25" i="2"/>
  <c r="X25" i="2"/>
  <c r="AH25" i="2"/>
  <c r="AM25" i="2"/>
  <c r="B33" i="29" s="1"/>
  <c r="AW25" i="2"/>
  <c r="DC69" i="2" s="1"/>
  <c r="BB25" i="2"/>
  <c r="DH69" i="2" s="1"/>
  <c r="BY25" i="2"/>
  <c r="B18" i="29" s="1"/>
  <c r="CD25" i="2"/>
  <c r="B44" i="29" s="1"/>
  <c r="CN25" i="2"/>
  <c r="CS25" i="2"/>
  <c r="DC25" i="2"/>
  <c r="DH25" i="2"/>
  <c r="N26" i="2"/>
  <c r="N25" i="2" s="1"/>
  <c r="AC26" i="2"/>
  <c r="AC25" i="2" s="1"/>
  <c r="AR26" i="2"/>
  <c r="BT26" i="2"/>
  <c r="BN26" i="2" s="1"/>
  <c r="CI26" i="2"/>
  <c r="CX26" i="2"/>
  <c r="CX25" i="2"/>
  <c r="N27" i="2"/>
  <c r="H27" i="2" s="1"/>
  <c r="AC27" i="2"/>
  <c r="AR27" i="2"/>
  <c r="BT27" i="2"/>
  <c r="BN27" i="2" s="1"/>
  <c r="CI27" i="2"/>
  <c r="CX27" i="2"/>
  <c r="N28" i="2"/>
  <c r="H28" i="2" s="1"/>
  <c r="AC28" i="2"/>
  <c r="AR28" i="2"/>
  <c r="AR25" i="2" s="1"/>
  <c r="BT28" i="2"/>
  <c r="CI28" i="2"/>
  <c r="BN28" i="2" s="1"/>
  <c r="CX28" i="2"/>
  <c r="N29" i="2"/>
  <c r="H29" i="2" s="1"/>
  <c r="AC29" i="2"/>
  <c r="AR29" i="2"/>
  <c r="BT29" i="2"/>
  <c r="CI29" i="2"/>
  <c r="BN29" i="2" s="1"/>
  <c r="CX29" i="2"/>
  <c r="N30" i="2"/>
  <c r="AC30" i="2"/>
  <c r="H30" i="2" s="1"/>
  <c r="AR30" i="2"/>
  <c r="BT30" i="2"/>
  <c r="BN30" i="2" s="1"/>
  <c r="CI30" i="2"/>
  <c r="CX30" i="2"/>
  <c r="S31" i="2"/>
  <c r="X31" i="2"/>
  <c r="B34" i="29" s="1"/>
  <c r="AH31" i="2"/>
  <c r="AM31" i="2"/>
  <c r="AW31" i="2"/>
  <c r="B8" i="29" s="1"/>
  <c r="BB31" i="2"/>
  <c r="BY31" i="2"/>
  <c r="CD31" i="2"/>
  <c r="B45" i="29" s="1"/>
  <c r="CN31" i="2"/>
  <c r="B19" i="29" s="1"/>
  <c r="CS31" i="2"/>
  <c r="DC31" i="2"/>
  <c r="DH31" i="2"/>
  <c r="N32" i="2"/>
  <c r="N31" i="2" s="1"/>
  <c r="AC32" i="2"/>
  <c r="AC31" i="2" s="1"/>
  <c r="AR32" i="2"/>
  <c r="BT32" i="2"/>
  <c r="BN32" i="2" s="1"/>
  <c r="CI32" i="2"/>
  <c r="CX32" i="2"/>
  <c r="CX31" i="2"/>
  <c r="N33" i="2"/>
  <c r="H33" i="2" s="1"/>
  <c r="AC33" i="2"/>
  <c r="AR33" i="2"/>
  <c r="BT33" i="2"/>
  <c r="BN33" i="2" s="1"/>
  <c r="CI33" i="2"/>
  <c r="CX33" i="2"/>
  <c r="N34" i="2"/>
  <c r="H34" i="2" s="1"/>
  <c r="AC34" i="2"/>
  <c r="AR34" i="2"/>
  <c r="AR31" i="2" s="1"/>
  <c r="BT34" i="2"/>
  <c r="CI34" i="2"/>
  <c r="BN34" i="2" s="1"/>
  <c r="CX34" i="2"/>
  <c r="N35" i="2"/>
  <c r="H35" i="2" s="1"/>
  <c r="AC35" i="2"/>
  <c r="AR35" i="2"/>
  <c r="BT35" i="2"/>
  <c r="CI35" i="2"/>
  <c r="BN35" i="2" s="1"/>
  <c r="CX35" i="2"/>
  <c r="N36" i="2"/>
  <c r="AC36" i="2"/>
  <c r="H36" i="2" s="1"/>
  <c r="AR36" i="2"/>
  <c r="BT36" i="2"/>
  <c r="BN36" i="2" s="1"/>
  <c r="CI36" i="2"/>
  <c r="CX36" i="2"/>
  <c r="S37" i="2"/>
  <c r="X37" i="2"/>
  <c r="B35" i="29" s="1"/>
  <c r="AH37" i="2"/>
  <c r="AM37" i="2"/>
  <c r="AW37" i="2"/>
  <c r="BB37" i="2"/>
  <c r="BY37" i="2"/>
  <c r="B20" i="29" s="1"/>
  <c r="CD37" i="2"/>
  <c r="B46" i="29" s="1"/>
  <c r="CN37" i="2"/>
  <c r="CS37" i="2"/>
  <c r="DC37" i="2"/>
  <c r="DH37" i="2"/>
  <c r="N38" i="2"/>
  <c r="N37" i="2" s="1"/>
  <c r="H37" i="2" s="1"/>
  <c r="AC38" i="2"/>
  <c r="AC37" i="2" s="1"/>
  <c r="AR38" i="2"/>
  <c r="BT38" i="2"/>
  <c r="BN38" i="2" s="1"/>
  <c r="CI38" i="2"/>
  <c r="CX38" i="2"/>
  <c r="CX37" i="2"/>
  <c r="N39" i="2"/>
  <c r="H39" i="2" s="1"/>
  <c r="AC39" i="2"/>
  <c r="AR39" i="2"/>
  <c r="BT39" i="2"/>
  <c r="BN39" i="2" s="1"/>
  <c r="CI39" i="2"/>
  <c r="CX39" i="2"/>
  <c r="N40" i="2"/>
  <c r="H40" i="2" s="1"/>
  <c r="AC40" i="2"/>
  <c r="AR40" i="2"/>
  <c r="AR37" i="2" s="1"/>
  <c r="BT40" i="2"/>
  <c r="CI40" i="2"/>
  <c r="BN40" i="2" s="1"/>
  <c r="CX40" i="2"/>
  <c r="N41" i="2"/>
  <c r="H41" i="2" s="1"/>
  <c r="AC41" i="2"/>
  <c r="AR41" i="2"/>
  <c r="BT41" i="2"/>
  <c r="CI41" i="2"/>
  <c r="BN41" i="2" s="1"/>
  <c r="CX41" i="2"/>
  <c r="N42" i="2"/>
  <c r="AC42" i="2"/>
  <c r="H42" i="2" s="1"/>
  <c r="AR42" i="2"/>
  <c r="BT42" i="2"/>
  <c r="BN42" i="2" s="1"/>
  <c r="CI42" i="2"/>
  <c r="CX42" i="2"/>
  <c r="S43" i="2"/>
  <c r="X43" i="2"/>
  <c r="B36" i="29" s="1"/>
  <c r="AH43" i="2"/>
  <c r="AM43" i="2"/>
  <c r="AW43" i="2"/>
  <c r="BB43" i="2"/>
  <c r="BY43" i="2"/>
  <c r="CD43" i="2"/>
  <c r="B47" i="29" s="1"/>
  <c r="CN43" i="2"/>
  <c r="CS43" i="2"/>
  <c r="DC43" i="2"/>
  <c r="B21" i="29" s="1"/>
  <c r="DH43" i="2"/>
  <c r="N44" i="2"/>
  <c r="N43" i="2" s="1"/>
  <c r="H43" i="2" s="1"/>
  <c r="AC44" i="2"/>
  <c r="AC43" i="2" s="1"/>
  <c r="AR44" i="2"/>
  <c r="BT44" i="2"/>
  <c r="BN44" i="2" s="1"/>
  <c r="CI44" i="2"/>
  <c r="CX44" i="2"/>
  <c r="CX43" i="2"/>
  <c r="N45" i="2"/>
  <c r="H45" i="2" s="1"/>
  <c r="AC45" i="2"/>
  <c r="AR45" i="2"/>
  <c r="BT45" i="2"/>
  <c r="BN45" i="2" s="1"/>
  <c r="CI45" i="2"/>
  <c r="CX45" i="2"/>
  <c r="N46" i="2"/>
  <c r="H46" i="2" s="1"/>
  <c r="AC46" i="2"/>
  <c r="AR46" i="2"/>
  <c r="AR43" i="2" s="1"/>
  <c r="BT46" i="2"/>
  <c r="CI46" i="2"/>
  <c r="BN46" i="2" s="1"/>
  <c r="CX46" i="2"/>
  <c r="N47" i="2"/>
  <c r="H47" i="2" s="1"/>
  <c r="AC47" i="2"/>
  <c r="AR47" i="2"/>
  <c r="BT47" i="2"/>
  <c r="CI47" i="2"/>
  <c r="BN47" i="2" s="1"/>
  <c r="CX47" i="2"/>
  <c r="N48" i="2"/>
  <c r="AC48" i="2"/>
  <c r="H48" i="2" s="1"/>
  <c r="AR48" i="2"/>
  <c r="BT48" i="2"/>
  <c r="BN48" i="2" s="1"/>
  <c r="CI48" i="2"/>
  <c r="CX48" i="2"/>
  <c r="S49" i="2"/>
  <c r="X49" i="2"/>
  <c r="B37" i="29" s="1"/>
  <c r="AH49" i="2"/>
  <c r="AM49" i="2"/>
  <c r="AW49" i="2"/>
  <c r="B11" i="29" s="1"/>
  <c r="BB49" i="2"/>
  <c r="BY49" i="2"/>
  <c r="CD49" i="2"/>
  <c r="B48" i="29" s="1"/>
  <c r="CN49" i="2"/>
  <c r="CS49" i="2"/>
  <c r="DC49" i="2"/>
  <c r="B22" i="29" s="1"/>
  <c r="DH49" i="2"/>
  <c r="N50" i="2"/>
  <c r="N49" i="2" s="1"/>
  <c r="AC50" i="2"/>
  <c r="AR50" i="2"/>
  <c r="BT50" i="2"/>
  <c r="CI50" i="2"/>
  <c r="CX50" i="2"/>
  <c r="CX49" i="2" s="1"/>
  <c r="N51" i="2"/>
  <c r="AC51" i="2"/>
  <c r="AR51" i="2"/>
  <c r="AR49" i="2" s="1"/>
  <c r="BT51" i="2"/>
  <c r="BN51" i="2" s="1"/>
  <c r="CI51" i="2"/>
  <c r="CX51" i="2"/>
  <c r="N52" i="2"/>
  <c r="H52" i="2" s="1"/>
  <c r="AC52" i="2"/>
  <c r="AR52" i="2"/>
  <c r="BT52" i="2"/>
  <c r="BN52" i="2" s="1"/>
  <c r="CI52" i="2"/>
  <c r="CX52" i="2"/>
  <c r="N53" i="2"/>
  <c r="AC53" i="2"/>
  <c r="AC49" i="2" s="1"/>
  <c r="H53" i="2"/>
  <c r="AR53" i="2"/>
  <c r="BT53" i="2"/>
  <c r="BN53" i="2" s="1"/>
  <c r="CI53" i="2"/>
  <c r="CX53" i="2"/>
  <c r="N54" i="2"/>
  <c r="AC54" i="2"/>
  <c r="H54" i="2"/>
  <c r="AR54" i="2"/>
  <c r="BT54" i="2"/>
  <c r="CI54" i="2"/>
  <c r="CI49" i="2" s="1"/>
  <c r="CX54" i="2"/>
  <c r="BN54" i="2" s="1"/>
  <c r="S55" i="2"/>
  <c r="B12" i="29" s="1"/>
  <c r="X55" i="2"/>
  <c r="AH55" i="2"/>
  <c r="CN69" i="2" s="1"/>
  <c r="AM55" i="2"/>
  <c r="AW55" i="2"/>
  <c r="BB55" i="2"/>
  <c r="BY55" i="2"/>
  <c r="CD55" i="2"/>
  <c r="B49" i="29" s="1"/>
  <c r="CN55" i="2"/>
  <c r="B23" i="29" s="1"/>
  <c r="CS55" i="2"/>
  <c r="DC55" i="2"/>
  <c r="DH55" i="2"/>
  <c r="DH70" i="2" s="1"/>
  <c r="N56" i="2"/>
  <c r="H56" i="2" s="1"/>
  <c r="N55" i="2"/>
  <c r="AC56" i="2"/>
  <c r="AC55" i="2" s="1"/>
  <c r="AR56" i="2"/>
  <c r="AR55" i="2" s="1"/>
  <c r="BT56" i="2"/>
  <c r="BT55" i="2" s="1"/>
  <c r="CI56" i="2"/>
  <c r="CX56" i="2"/>
  <c r="BN56" i="2" s="1"/>
  <c r="N57" i="2"/>
  <c r="AC57" i="2"/>
  <c r="AR57" i="2"/>
  <c r="H57" i="2" s="1"/>
  <c r="BT57" i="2"/>
  <c r="BN57" i="2" s="1"/>
  <c r="CI57" i="2"/>
  <c r="CX57" i="2"/>
  <c r="N58" i="2"/>
  <c r="H58" i="2" s="1"/>
  <c r="AC58" i="2"/>
  <c r="AR58" i="2"/>
  <c r="BT58" i="2"/>
  <c r="BN58" i="2" s="1"/>
  <c r="CI58" i="2"/>
  <c r="CX58" i="2"/>
  <c r="N59" i="2"/>
  <c r="AC59" i="2"/>
  <c r="H59" i="2"/>
  <c r="AR59" i="2"/>
  <c r="BT59" i="2"/>
  <c r="BN59" i="2" s="1"/>
  <c r="CI59" i="2"/>
  <c r="CX59" i="2"/>
  <c r="N60" i="2"/>
  <c r="AC60" i="2"/>
  <c r="H60" i="2"/>
  <c r="AR60" i="2"/>
  <c r="BT60" i="2"/>
  <c r="CI60" i="2"/>
  <c r="CI55" i="2" s="1"/>
  <c r="CX60" i="2"/>
  <c r="BN60" i="2" s="1"/>
  <c r="S61" i="2"/>
  <c r="B13" i="29" s="1"/>
  <c r="X61" i="2"/>
  <c r="B39" i="29" s="1"/>
  <c r="AH61" i="2"/>
  <c r="AM61" i="2"/>
  <c r="AW61" i="2"/>
  <c r="BB61" i="2"/>
  <c r="BT61" i="2"/>
  <c r="CI61" i="2"/>
  <c r="BN61" i="2"/>
  <c r="CX61" i="2"/>
  <c r="N62" i="2"/>
  <c r="H62" i="2" s="1"/>
  <c r="AC62" i="2"/>
  <c r="AC61" i="2"/>
  <c r="AR62" i="2"/>
  <c r="AR61" i="2" s="1"/>
  <c r="N63" i="2"/>
  <c r="H63" i="2" s="1"/>
  <c r="AC63" i="2"/>
  <c r="AR63" i="2"/>
  <c r="BT63" i="2"/>
  <c r="CI63" i="2"/>
  <c r="BN63" i="2"/>
  <c r="CX63" i="2"/>
  <c r="N64" i="2"/>
  <c r="AC64" i="2"/>
  <c r="AR64" i="2"/>
  <c r="H64" i="2" s="1"/>
  <c r="N65" i="2"/>
  <c r="H65" i="2" s="1"/>
  <c r="AC65" i="2"/>
  <c r="AR65" i="2"/>
  <c r="N66" i="2"/>
  <c r="H66" i="2" s="1"/>
  <c r="AC66" i="2"/>
  <c r="AR66" i="2"/>
  <c r="S67" i="2"/>
  <c r="B14" i="29" s="1"/>
  <c r="X67" i="2"/>
  <c r="CD65" i="2"/>
  <c r="AH67" i="2"/>
  <c r="CN65" i="2"/>
  <c r="AM67" i="2"/>
  <c r="CS69" i="2" s="1"/>
  <c r="AW67" i="2"/>
  <c r="BB67" i="2"/>
  <c r="N68" i="2"/>
  <c r="AC68" i="2"/>
  <c r="H68" i="2" s="1"/>
  <c r="AR68" i="2"/>
  <c r="BY68" i="2"/>
  <c r="BT68" i="2"/>
  <c r="CD68" i="2"/>
  <c r="CN68" i="2"/>
  <c r="DH68" i="2"/>
  <c r="N69" i="2"/>
  <c r="N67" i="2" s="1"/>
  <c r="AC69" i="2"/>
  <c r="AR69" i="2"/>
  <c r="AR67" i="2" s="1"/>
  <c r="CD69" i="2"/>
  <c r="N70" i="2"/>
  <c r="AC70" i="2"/>
  <c r="AR70" i="2"/>
  <c r="H70" i="2" s="1"/>
  <c r="BY70" i="2"/>
  <c r="BT70" i="2" s="1"/>
  <c r="CD70" i="2"/>
  <c r="CN70" i="2"/>
  <c r="CS70" i="2"/>
  <c r="DC70" i="2"/>
  <c r="N71" i="2"/>
  <c r="H71" i="2" s="1"/>
  <c r="AC71" i="2"/>
  <c r="AR71" i="2"/>
  <c r="N72" i="2"/>
  <c r="AC72" i="2"/>
  <c r="H72" i="2"/>
  <c r="AR72" i="2"/>
  <c r="I6" i="1"/>
  <c r="I7" i="1"/>
  <c r="I8" i="1"/>
  <c r="O8" i="1" s="1"/>
  <c r="I9" i="1"/>
  <c r="I10" i="1"/>
  <c r="O10" i="1" s="1"/>
  <c r="I11" i="1"/>
  <c r="I12" i="1"/>
  <c r="O12" i="1" s="1"/>
  <c r="I13" i="1"/>
  <c r="I14" i="1"/>
  <c r="O14" i="1" s="1"/>
  <c r="I15" i="1"/>
  <c r="I16" i="1"/>
  <c r="N16" i="1" s="1"/>
  <c r="I17" i="1"/>
  <c r="I18" i="1"/>
  <c r="O18" i="1" s="1"/>
  <c r="I19" i="1"/>
  <c r="O20" i="1" s="1"/>
  <c r="I20" i="1"/>
  <c r="I21" i="1"/>
  <c r="O21" i="1"/>
  <c r="I22" i="1"/>
  <c r="O22" i="1" s="1"/>
  <c r="I23" i="1"/>
  <c r="B9" i="29"/>
  <c r="B10" i="29"/>
  <c r="BN50" i="2"/>
  <c r="H44" i="2"/>
  <c r="H26" i="2"/>
  <c r="BN20" i="2"/>
  <c r="H14" i="2"/>
  <c r="BN8" i="2"/>
  <c r="H8" i="2"/>
  <c r="BC12" i="7"/>
  <c r="AN20" i="17"/>
  <c r="V8" i="17"/>
  <c r="CQ7" i="16"/>
  <c r="BW7" i="16"/>
  <c r="AH7" i="16"/>
  <c r="BJ8" i="22"/>
  <c r="CJ8" i="22" l="1"/>
  <c r="H13" i="2"/>
  <c r="BN7" i="2"/>
  <c r="O8" i="15"/>
  <c r="AG16" i="15" s="1"/>
  <c r="CX69" i="2"/>
  <c r="H25" i="2"/>
  <c r="H19" i="2"/>
  <c r="CI68" i="2"/>
  <c r="BN68" i="2" s="1"/>
  <c r="H7" i="2"/>
  <c r="H31" i="2"/>
  <c r="H55" i="2"/>
  <c r="CX68" i="2"/>
  <c r="H49" i="2"/>
  <c r="BN16" i="2"/>
  <c r="H51" i="2"/>
  <c r="BN14" i="2"/>
  <c r="N61" i="2"/>
  <c r="H61" i="2" s="1"/>
  <c r="CI31" i="2"/>
  <c r="CI25" i="2"/>
  <c r="CI70" i="2" s="1"/>
  <c r="BY69" i="2"/>
  <c r="BT69" i="2" s="1"/>
  <c r="CI43" i="2"/>
  <c r="CI37" i="2"/>
  <c r="H20" i="2"/>
  <c r="H50" i="2"/>
  <c r="O7" i="1"/>
  <c r="H69" i="2"/>
  <c r="AC67" i="2"/>
  <c r="CI69" i="2" s="1"/>
  <c r="BY65" i="2"/>
  <c r="CX55" i="2"/>
  <c r="CX70" i="2" s="1"/>
  <c r="BT43" i="2"/>
  <c r="BN43" i="2" s="1"/>
  <c r="BT37" i="2"/>
  <c r="BN37" i="2" s="1"/>
  <c r="BT31" i="2"/>
  <c r="BT25" i="2"/>
  <c r="H32" i="2"/>
  <c r="B7" i="29"/>
  <c r="DC68" i="2"/>
  <c r="O23" i="1"/>
  <c r="CL7" i="16"/>
  <c r="H38" i="2"/>
  <c r="BT49" i="2"/>
  <c r="BN49" i="2" s="1"/>
  <c r="CS68" i="2"/>
  <c r="Q37" i="7"/>
  <c r="BL8" i="15"/>
  <c r="B4" i="29"/>
  <c r="O24" i="1"/>
  <c r="B40" i="29"/>
  <c r="AB8" i="17"/>
  <c r="AN8" i="17" s="1"/>
  <c r="N11" i="8"/>
  <c r="N9" i="8" s="1"/>
  <c r="I15" i="24"/>
  <c r="I15" i="28"/>
  <c r="U8" i="23"/>
  <c r="CO8" i="22"/>
  <c r="CV7" i="16"/>
  <c r="AR7" i="16"/>
  <c r="J43" i="16"/>
  <c r="J25" i="16"/>
  <c r="AZ8" i="15"/>
  <c r="AG30" i="15"/>
  <c r="AG29" i="15"/>
  <c r="AG32" i="15"/>
  <c r="AG12" i="15"/>
  <c r="AG19" i="15"/>
  <c r="AG33" i="15"/>
  <c r="AG27" i="15"/>
  <c r="AG26" i="15"/>
  <c r="AG10" i="15"/>
  <c r="AG35" i="15"/>
  <c r="AG8" i="15"/>
  <c r="AG20" i="15"/>
  <c r="AG24" i="15"/>
  <c r="O19" i="1"/>
  <c r="O17" i="1"/>
  <c r="O15" i="1"/>
  <c r="O13" i="1"/>
  <c r="O11" i="1"/>
  <c r="O9" i="1"/>
  <c r="BN70" i="2" l="1"/>
  <c r="BN69" i="2"/>
  <c r="BN55" i="2"/>
  <c r="BN31" i="2"/>
  <c r="AG11" i="15"/>
  <c r="CI65" i="2"/>
  <c r="AG28" i="15"/>
  <c r="AG14" i="15"/>
  <c r="H67" i="2"/>
  <c r="BN65" i="2" s="1"/>
  <c r="BN25" i="2"/>
  <c r="AG23" i="15"/>
  <c r="CX65" i="2"/>
  <c r="AG31" i="15"/>
  <c r="AG17" i="15"/>
  <c r="AG25" i="15"/>
  <c r="AG21" i="15"/>
  <c r="AG22" i="15"/>
  <c r="AG15" i="15"/>
  <c r="BT65" i="2"/>
  <c r="J7" i="16"/>
  <c r="BR28" i="15"/>
  <c r="BR30" i="15"/>
  <c r="BR32" i="15"/>
  <c r="BR19" i="15"/>
  <c r="BR20" i="15"/>
  <c r="BR12" i="15"/>
  <c r="BR11" i="15"/>
  <c r="BR22" i="15"/>
  <c r="BR35" i="15"/>
  <c r="BR21" i="15"/>
  <c r="BR16" i="15"/>
  <c r="BR29" i="15"/>
  <c r="BR31" i="15"/>
  <c r="BR33" i="15"/>
  <c r="BR23" i="15"/>
  <c r="BR8" i="15"/>
  <c r="BR17" i="15"/>
  <c r="BR24" i="15"/>
  <c r="BR15" i="15"/>
  <c r="BR25" i="15"/>
  <c r="BR10" i="15"/>
  <c r="BR14" i="15"/>
</calcChain>
</file>

<file path=xl/sharedStrings.xml><?xml version="1.0" encoding="utf-8"?>
<sst xmlns="http://schemas.openxmlformats.org/spreadsheetml/2006/main" count="1551" uniqueCount="700">
  <si>
    <t>夫婦と他の親族から成る世帯</t>
    <rPh sb="0" eb="2">
      <t>フウフ</t>
    </rPh>
    <rPh sb="3" eb="4">
      <t>タ</t>
    </rPh>
    <rPh sb="5" eb="7">
      <t>シンゾク</t>
    </rPh>
    <rPh sb="9" eb="10">
      <t>ナ</t>
    </rPh>
    <rPh sb="11" eb="13">
      <t>セタイ</t>
    </rPh>
    <phoneticPr fontId="23"/>
  </si>
  <si>
    <t>田間宮地　区</t>
    <rPh sb="0" eb="1">
      <t>タ</t>
    </rPh>
    <rPh sb="1" eb="2">
      <t>マ</t>
    </rPh>
    <rPh sb="2" eb="3">
      <t>ミヤ</t>
    </rPh>
    <rPh sb="3" eb="4">
      <t>チ</t>
    </rPh>
    <rPh sb="5" eb="6">
      <t>ク</t>
    </rPh>
    <phoneticPr fontId="37"/>
  </si>
  <si>
    <t>20～24</t>
  </si>
  <si>
    <t>インドネシア</t>
    <phoneticPr fontId="23"/>
  </si>
  <si>
    <t>65～69</t>
  </si>
  <si>
    <t>第16回(平成 7)</t>
    <rPh sb="0" eb="2">
      <t>ダイ</t>
    </rPh>
    <rPh sb="3" eb="4">
      <t>カイ</t>
    </rPh>
    <rPh sb="5" eb="7">
      <t>ヘイセイ</t>
    </rPh>
    <phoneticPr fontId="37"/>
  </si>
  <si>
    <r>
      <t>鴻</t>
    </r>
    <r>
      <rPr>
        <sz val="10"/>
        <rFont val="ＭＳ 明朝"/>
        <family val="1"/>
        <charset val="128"/>
      </rPr>
      <t>巣地域</t>
    </r>
    <r>
      <rPr>
        <sz val="8"/>
        <rFont val="ＭＳ 明朝"/>
        <family val="1"/>
        <charset val="128"/>
      </rPr>
      <t xml:space="preserve"> (旧鴻巣市)</t>
    </r>
    <rPh sb="0" eb="2">
      <t>コウノス</t>
    </rPh>
    <rPh sb="2" eb="4">
      <t>チイキ</t>
    </rPh>
    <rPh sb="6" eb="7">
      <t>キュウ</t>
    </rPh>
    <rPh sb="7" eb="9">
      <t>コウノス</t>
    </rPh>
    <rPh sb="9" eb="10">
      <t>シ</t>
    </rPh>
    <phoneticPr fontId="37"/>
  </si>
  <si>
    <t>80～84歳</t>
    <rPh sb="5" eb="6">
      <t>サイ</t>
    </rPh>
    <phoneticPr fontId="23"/>
  </si>
  <si>
    <t>100歳以上</t>
  </si>
  <si>
    <t>県内他市区町村で従　　業</t>
    <rPh sb="0" eb="1">
      <t>ケン</t>
    </rPh>
    <rPh sb="1" eb="2">
      <t>ナイ</t>
    </rPh>
    <rPh sb="2" eb="3">
      <t>タ</t>
    </rPh>
    <rPh sb="3" eb="7">
      <t>シチョウソン</t>
    </rPh>
    <rPh sb="8" eb="9">
      <t>ジュウ</t>
    </rPh>
    <rPh sb="11" eb="12">
      <t>ギョウ</t>
    </rPh>
    <phoneticPr fontId="23"/>
  </si>
  <si>
    <t>3　国 勢 調 査</t>
    <rPh sb="2" eb="5">
      <t>コクセイ</t>
    </rPh>
    <rPh sb="6" eb="9">
      <t>チョウサ</t>
    </rPh>
    <phoneticPr fontId="37"/>
  </si>
  <si>
    <t>15～19</t>
  </si>
  <si>
    <t>1.　国勢調査人口の推移</t>
    <rPh sb="3" eb="5">
      <t>コクセイ</t>
    </rPh>
    <rPh sb="5" eb="7">
      <t>チョウサ</t>
    </rPh>
    <rPh sb="7" eb="9">
      <t>ジンコウ</t>
    </rPh>
    <rPh sb="10" eb="12">
      <t>スイイ</t>
    </rPh>
    <phoneticPr fontId="37"/>
  </si>
  <si>
    <t>男</t>
  </si>
  <si>
    <t>45～49歳</t>
    <rPh sb="5" eb="6">
      <t>サイ</t>
    </rPh>
    <phoneticPr fontId="23"/>
  </si>
  <si>
    <t>50～54歳</t>
    <rPh sb="5" eb="6">
      <t>サイ</t>
    </rPh>
    <phoneticPr fontId="23"/>
  </si>
  <si>
    <t>55～59</t>
  </si>
  <si>
    <t>流出超過</t>
    <rPh sb="0" eb="2">
      <t>リュウシュツ</t>
    </rPh>
    <rPh sb="2" eb="4">
      <t>チョウカ</t>
    </rPh>
    <phoneticPr fontId="23"/>
  </si>
  <si>
    <t>東秩父村</t>
    <rPh sb="0" eb="3">
      <t>ヒガシチチブ</t>
    </rPh>
    <rPh sb="3" eb="4">
      <t>ムラ</t>
    </rPh>
    <phoneticPr fontId="20"/>
  </si>
  <si>
    <t>0～4</t>
  </si>
  <si>
    <t>ときがわ町</t>
    <rPh sb="4" eb="5">
      <t>マチ</t>
    </rPh>
    <phoneticPr fontId="23"/>
  </si>
  <si>
    <t>5～9</t>
  </si>
  <si>
    <t>通勤・通学者のみの世帯</t>
    <rPh sb="0" eb="2">
      <t>ツウキン</t>
    </rPh>
    <rPh sb="3" eb="6">
      <t>ツウガクシャ</t>
    </rPh>
    <rPh sb="9" eb="11">
      <t>セタイ</t>
    </rPh>
    <phoneticPr fontId="23"/>
  </si>
  <si>
    <t>単独　世帯</t>
    <rPh sb="0" eb="2">
      <t>タンドク</t>
    </rPh>
    <rPh sb="3" eb="5">
      <t>セタイ</t>
    </rPh>
    <phoneticPr fontId="23"/>
  </si>
  <si>
    <t>10～14</t>
  </si>
  <si>
    <t>25～29</t>
  </si>
  <si>
    <t>笠 原　地 区</t>
    <rPh sb="0" eb="1">
      <t>カサ</t>
    </rPh>
    <rPh sb="2" eb="3">
      <t>ハラ</t>
    </rPh>
    <rPh sb="4" eb="5">
      <t>チ</t>
    </rPh>
    <rPh sb="6" eb="7">
      <t>ク</t>
    </rPh>
    <phoneticPr fontId="37"/>
  </si>
  <si>
    <t>15歳未満</t>
    <rPh sb="2" eb="3">
      <t>サイ</t>
    </rPh>
    <rPh sb="3" eb="5">
      <t>ミマン</t>
    </rPh>
    <phoneticPr fontId="23"/>
  </si>
  <si>
    <t>女</t>
  </si>
  <si>
    <t>85～89</t>
  </si>
  <si>
    <t>草加市</t>
    <rPh sb="0" eb="2">
      <t>ソウカ</t>
    </rPh>
    <rPh sb="2" eb="3">
      <t>シ</t>
    </rPh>
    <phoneticPr fontId="20"/>
  </si>
  <si>
    <t>95～99歳</t>
    <rPh sb="5" eb="6">
      <t>サイ</t>
    </rPh>
    <phoneticPr fontId="2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</si>
  <si>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3"/>
  </si>
  <si>
    <t>30～34</t>
  </si>
  <si>
    <t>母子世帯</t>
    <rPh sb="0" eb="2">
      <t>ボシ</t>
    </rPh>
    <rPh sb="2" eb="4">
      <t>セタイ</t>
    </rPh>
    <phoneticPr fontId="23"/>
  </si>
  <si>
    <t>35～39</t>
  </si>
  <si>
    <t>教育，　学習　　支援業</t>
    <rPh sb="0" eb="2">
      <t>キョウイク</t>
    </rPh>
    <rPh sb="4" eb="6">
      <t>ガクシュウ</t>
    </rPh>
    <rPh sb="8" eb="10">
      <t>シエン</t>
    </rPh>
    <rPh sb="10" eb="11">
      <t>ギョウ</t>
    </rPh>
    <phoneticPr fontId="23"/>
  </si>
  <si>
    <t>5～9歳</t>
    <rPh sb="3" eb="4">
      <t>サイ</t>
    </rPh>
    <phoneticPr fontId="23"/>
  </si>
  <si>
    <t>ペルー</t>
    <phoneticPr fontId="23"/>
  </si>
  <si>
    <t>90～94歳</t>
    <rPh sb="5" eb="6">
      <t>サイ</t>
    </rPh>
    <phoneticPr fontId="23"/>
  </si>
  <si>
    <t>情報　　通信業</t>
    <rPh sb="0" eb="2">
      <t>ジョウホウ</t>
    </rPh>
    <rPh sb="4" eb="7">
      <t>ツウシンギョウ</t>
    </rPh>
    <phoneticPr fontId="23"/>
  </si>
  <si>
    <t>60～64歳</t>
    <rPh sb="5" eb="6">
      <t>サイ</t>
    </rPh>
    <phoneticPr fontId="23"/>
  </si>
  <si>
    <t>40～44</t>
  </si>
  <si>
    <t>90～94</t>
  </si>
  <si>
    <t>夫婦､子供とひとり親から成る世帯</t>
    <rPh sb="0" eb="2">
      <t>フウフ</t>
    </rPh>
    <rPh sb="3" eb="5">
      <t>コドモ</t>
    </rPh>
    <rPh sb="9" eb="10">
      <t>リョウシン</t>
    </rPh>
    <rPh sb="12" eb="13">
      <t>ナ</t>
    </rPh>
    <rPh sb="14" eb="16">
      <t>セタイ</t>
    </rPh>
    <phoneticPr fontId="23"/>
  </si>
  <si>
    <t>45～49</t>
  </si>
  <si>
    <t>箕 田　地 区</t>
    <rPh sb="0" eb="1">
      <t>ミ</t>
    </rPh>
    <rPh sb="2" eb="3">
      <t>タ</t>
    </rPh>
    <rPh sb="4" eb="5">
      <t>チ</t>
    </rPh>
    <rPh sb="6" eb="7">
      <t>ク</t>
    </rPh>
    <phoneticPr fontId="37"/>
  </si>
  <si>
    <t>通勤・通学者が3人</t>
    <rPh sb="0" eb="2">
      <t>ツウキン</t>
    </rPh>
    <rPh sb="3" eb="6">
      <t>ツウガクシャ</t>
    </rPh>
    <phoneticPr fontId="23"/>
  </si>
  <si>
    <t>韓国・朝鮮</t>
    <rPh sb="0" eb="2">
      <t>カンコク</t>
    </rPh>
    <rPh sb="3" eb="5">
      <t>チョウセン</t>
    </rPh>
    <phoneticPr fontId="23"/>
  </si>
  <si>
    <t>東松山市</t>
    <rPh sb="0" eb="4">
      <t>ヒガシマツヤマシ</t>
    </rPh>
    <phoneticPr fontId="20"/>
  </si>
  <si>
    <t>85～89歳</t>
    <rPh sb="5" eb="6">
      <t>サイ</t>
    </rPh>
    <phoneticPr fontId="23"/>
  </si>
  <si>
    <t>第 5回(昭和15)</t>
    <rPh sb="0" eb="1">
      <t>ダイ</t>
    </rPh>
    <rPh sb="5" eb="7">
      <t>ショウワ</t>
    </rPh>
    <phoneticPr fontId="37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</si>
  <si>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37"/>
  </si>
  <si>
    <t>資料：国勢調査</t>
  </si>
  <si>
    <t>75～79</t>
  </si>
  <si>
    <t>50～54</t>
  </si>
  <si>
    <t>40 ～ 44</t>
    <phoneticPr fontId="23"/>
  </si>
  <si>
    <r>
      <t>サ</t>
    </r>
    <r>
      <rPr>
        <sz val="9"/>
        <rFont val="ＭＳ 明朝"/>
        <family val="1"/>
        <charset val="128"/>
      </rPr>
      <t>ービス業</t>
    </r>
    <r>
      <rPr>
        <sz val="6"/>
        <rFont val="ＭＳ 明朝"/>
        <family val="1"/>
        <charset val="128"/>
      </rPr>
      <t>(他に分類されないもの)</t>
    </r>
    <rPh sb="4" eb="5">
      <t>ギョウ</t>
    </rPh>
    <rPh sb="6" eb="7">
      <t>ホカ</t>
    </rPh>
    <rPh sb="8" eb="10">
      <t>ブンルイ</t>
    </rPh>
    <phoneticPr fontId="23"/>
  </si>
  <si>
    <t>常住地による人口</t>
    <rPh sb="0" eb="2">
      <t>ジョウジュウ</t>
    </rPh>
    <rPh sb="2" eb="3">
      <t>チ</t>
    </rPh>
    <rPh sb="6" eb="8">
      <t>ジンコウ</t>
    </rPh>
    <phoneticPr fontId="23"/>
  </si>
  <si>
    <t>川 里　地 域</t>
    <rPh sb="0" eb="1">
      <t>カワ</t>
    </rPh>
    <rPh sb="2" eb="3">
      <t>サト</t>
    </rPh>
    <rPh sb="4" eb="5">
      <t>チ</t>
    </rPh>
    <rPh sb="6" eb="7">
      <t>イキ</t>
    </rPh>
    <phoneticPr fontId="37"/>
  </si>
  <si>
    <t>95～99</t>
  </si>
  <si>
    <t>60～64</t>
  </si>
  <si>
    <t>第 3回(昭和 5)</t>
    <rPh sb="0" eb="1">
      <t>ダイ</t>
    </rPh>
    <rPh sb="5" eb="7">
      <t>ショウワ</t>
    </rPh>
    <phoneticPr fontId="37"/>
  </si>
  <si>
    <t>8.　住居の種類・住宅の所有の関係別一般世帯数と一般世帯人員</t>
    <rPh sb="4" eb="5">
      <t>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18" eb="20">
      <t>イッパン</t>
    </rPh>
    <rPh sb="24" eb="26">
      <t>イッパン</t>
    </rPh>
    <phoneticPr fontId="23"/>
  </si>
  <si>
    <t>75～79歳</t>
    <rPh sb="5" eb="6">
      <t>サイ</t>
    </rPh>
    <phoneticPr fontId="23"/>
  </si>
  <si>
    <t>70～74</t>
  </si>
  <si>
    <t>20～24歳</t>
    <rPh sb="5" eb="6">
      <t>サイ</t>
    </rPh>
    <phoneticPr fontId="2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</si>
  <si>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3"/>
  </si>
  <si>
    <t>70～74歳</t>
    <rPh sb="5" eb="6">
      <t>サイ</t>
    </rPh>
    <phoneticPr fontId="23"/>
  </si>
  <si>
    <t>うち農業</t>
    <rPh sb="2" eb="4">
      <t>ノウギョウ</t>
    </rPh>
    <phoneticPr fontId="23"/>
  </si>
  <si>
    <t>幼 児 と　　女性のみ</t>
    <rPh sb="0" eb="3">
      <t>ヨウジ</t>
    </rPh>
    <rPh sb="7" eb="9">
      <t>ジョセイ</t>
    </rPh>
    <phoneticPr fontId="2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</si>
  <si>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3"/>
  </si>
  <si>
    <t>80～84</t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</si>
  <si>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23"/>
  </si>
  <si>
    <t>65～69歳</t>
    <rPh sb="5" eb="6">
      <t>サイ</t>
    </rPh>
    <phoneticPr fontId="23"/>
  </si>
  <si>
    <t>金融業，保険業</t>
    <rPh sb="2" eb="3">
      <t>ギョウ</t>
    </rPh>
    <phoneticPr fontId="23"/>
  </si>
  <si>
    <t>人　口</t>
    <rPh sb="0" eb="1">
      <t>ヒト</t>
    </rPh>
    <rPh sb="2" eb="3">
      <t>クチ</t>
    </rPh>
    <phoneticPr fontId="37"/>
  </si>
  <si>
    <t>55～59歳</t>
    <rPh sb="5" eb="6">
      <t>サイ</t>
    </rPh>
    <phoneticPr fontId="23"/>
  </si>
  <si>
    <t>当　た　り</t>
    <rPh sb="0" eb="1">
      <t>ア</t>
    </rPh>
    <phoneticPr fontId="23"/>
  </si>
  <si>
    <t>40～44歳</t>
    <rPh sb="5" eb="6">
      <t>サイ</t>
    </rPh>
    <phoneticPr fontId="23"/>
  </si>
  <si>
    <t>第 1回(大正 9)</t>
    <rPh sb="0" eb="1">
      <t>ダイ</t>
    </rPh>
    <rPh sb="3" eb="4">
      <t>カイ</t>
    </rPh>
    <rPh sb="5" eb="7">
      <t>タイショウ</t>
    </rPh>
    <phoneticPr fontId="37"/>
  </si>
  <si>
    <t>35～39歳</t>
    <rPh sb="5" eb="6">
      <t>サイ</t>
    </rPh>
    <phoneticPr fontId="23"/>
  </si>
  <si>
    <t>総　数</t>
    <phoneticPr fontId="37"/>
  </si>
  <si>
    <t>国勢調査の区分　　
（ 実 施 年 ）</t>
    <rPh sb="0" eb="2">
      <t>コクセイ</t>
    </rPh>
    <rPh sb="2" eb="4">
      <t>チョウサ</t>
    </rPh>
    <rPh sb="5" eb="7">
      <t>クブン</t>
    </rPh>
    <rPh sb="12" eb="13">
      <t>ジツ</t>
    </rPh>
    <rPh sb="14" eb="15">
      <t>シ</t>
    </rPh>
    <rPh sb="16" eb="17">
      <t>ネン</t>
    </rPh>
    <phoneticPr fontId="37"/>
  </si>
  <si>
    <t>川島町</t>
    <rPh sb="0" eb="2">
      <t>カワジマ</t>
    </rPh>
    <rPh sb="2" eb="3">
      <t>マチ</t>
    </rPh>
    <phoneticPr fontId="20"/>
  </si>
  <si>
    <t>30～34歳</t>
    <rPh sb="5" eb="6">
      <t>サイ</t>
    </rPh>
    <phoneticPr fontId="23"/>
  </si>
  <si>
    <t>サービス業</t>
    <rPh sb="4" eb="5">
      <t>ギョウ</t>
    </rPh>
    <phoneticPr fontId="23"/>
  </si>
  <si>
    <t>年齢区分</t>
    <rPh sb="0" eb="2">
      <t>ネンレイ</t>
    </rPh>
    <rPh sb="2" eb="4">
      <t>クブン</t>
    </rPh>
    <phoneticPr fontId="23"/>
  </si>
  <si>
    <t>25～29歳</t>
    <rPh sb="5" eb="6">
      <t>サイ</t>
    </rPh>
    <phoneticPr fontId="23"/>
  </si>
  <si>
    <t>桶川市</t>
    <rPh sb="0" eb="3">
      <t>オケガワシ</t>
    </rPh>
    <phoneticPr fontId="20"/>
  </si>
  <si>
    <t>馬 室  地 区</t>
    <rPh sb="0" eb="1">
      <t>マ</t>
    </rPh>
    <rPh sb="2" eb="3">
      <t>ムロ</t>
    </rPh>
    <rPh sb="5" eb="6">
      <t>チ</t>
    </rPh>
    <rPh sb="7" eb="8">
      <t>ク</t>
    </rPh>
    <phoneticPr fontId="37"/>
  </si>
  <si>
    <t>赤見台地　区</t>
    <rPh sb="0" eb="3">
      <t>アカミダイ</t>
    </rPh>
    <rPh sb="3" eb="4">
      <t>チ</t>
    </rPh>
    <rPh sb="5" eb="6">
      <t>ク</t>
    </rPh>
    <phoneticPr fontId="37"/>
  </si>
  <si>
    <t>15～19歳</t>
    <rPh sb="5" eb="6">
      <t>サイ</t>
    </rPh>
    <phoneticPr fontId="23"/>
  </si>
  <si>
    <t>吹上地域</t>
    <rPh sb="0" eb="2">
      <t>フキアゲ</t>
    </rPh>
    <rPh sb="2" eb="4">
      <t>チイキ</t>
    </rPh>
    <phoneticPr fontId="2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</si>
  <si>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3"/>
  </si>
  <si>
    <t>区分</t>
    <rPh sb="0" eb="2">
      <t>クブン</t>
    </rPh>
    <phoneticPr fontId="23"/>
  </si>
  <si>
    <t>幼児のみ</t>
    <rPh sb="0" eb="2">
      <t>ヨウジ</t>
    </rPh>
    <phoneticPr fontId="23"/>
  </si>
  <si>
    <t>毛呂山町</t>
    <rPh sb="0" eb="3">
      <t>モロヤマ</t>
    </rPh>
    <rPh sb="3" eb="4">
      <t>マチ</t>
    </rPh>
    <phoneticPr fontId="37"/>
  </si>
  <si>
    <t>10～14歳</t>
    <rPh sb="5" eb="6">
      <t>サイ</t>
    </rPh>
    <phoneticPr fontId="23"/>
  </si>
  <si>
    <t>0～4歳</t>
    <rPh sb="3" eb="4">
      <t>サイ</t>
    </rPh>
    <phoneticPr fontId="23"/>
  </si>
  <si>
    <t>複合サービス事業</t>
    <rPh sb="0" eb="2">
      <t>フクゴウ</t>
    </rPh>
    <rPh sb="6" eb="7">
      <t>ジ</t>
    </rPh>
    <rPh sb="7" eb="8">
      <t>ギョウ</t>
    </rPh>
    <phoneticPr fontId="23"/>
  </si>
  <si>
    <t>蓮田市</t>
    <rPh sb="0" eb="3">
      <t>ハスダシ</t>
    </rPh>
    <phoneticPr fontId="20"/>
  </si>
  <si>
    <t>総　　数</t>
    <rPh sb="0" eb="1">
      <t>フサ</t>
    </rPh>
    <rPh sb="3" eb="4">
      <t>カズ</t>
    </rPh>
    <phoneticPr fontId="37"/>
  </si>
  <si>
    <t>鴻　　　巣　　　地　　　域</t>
    <rPh sb="0" eb="1">
      <t>コウ</t>
    </rPh>
    <rPh sb="4" eb="5">
      <t>ス</t>
    </rPh>
    <rPh sb="8" eb="9">
      <t>チ</t>
    </rPh>
    <rPh sb="12" eb="13">
      <t>イキ</t>
    </rPh>
    <phoneticPr fontId="37"/>
  </si>
  <si>
    <t>常 光　地 区</t>
    <rPh sb="0" eb="1">
      <t>ツネ</t>
    </rPh>
    <rPh sb="2" eb="3">
      <t>ヒカリ</t>
    </rPh>
    <rPh sb="4" eb="5">
      <t>チ</t>
    </rPh>
    <rPh sb="6" eb="7">
      <t>ク</t>
    </rPh>
    <phoneticPr fontId="37"/>
  </si>
  <si>
    <t>吹 上　地 域</t>
    <rPh sb="0" eb="1">
      <t>スイ</t>
    </rPh>
    <rPh sb="2" eb="3">
      <t>ジョウ</t>
    </rPh>
    <rPh sb="4" eb="5">
      <t>チ</t>
    </rPh>
    <rPh sb="6" eb="7">
      <t>イキ</t>
    </rPh>
    <phoneticPr fontId="37"/>
  </si>
  <si>
    <t>第 6回(昭和22)</t>
    <rPh sb="0" eb="1">
      <t>ダイ</t>
    </rPh>
    <rPh sb="5" eb="7">
      <t>ショウワ</t>
    </rPh>
    <phoneticPr fontId="37"/>
  </si>
  <si>
    <t>ベトナム</t>
    <phoneticPr fontId="23"/>
  </si>
  <si>
    <t>増減率(%)</t>
    <rPh sb="0" eb="2">
      <t>ゾウゲン</t>
    </rPh>
    <rPh sb="2" eb="3">
      <t>リツ</t>
    </rPh>
    <phoneticPr fontId="37"/>
  </si>
  <si>
    <t>雇　用　者</t>
    <rPh sb="0" eb="1">
      <t>ヤトイ</t>
    </rPh>
    <rPh sb="2" eb="3">
      <t>ヨウ</t>
    </rPh>
    <rPh sb="4" eb="5">
      <t>シャ</t>
    </rPh>
    <phoneticPr fontId="23"/>
  </si>
  <si>
    <t>鴻 巣　地 区</t>
    <rPh sb="0" eb="1">
      <t>コウ</t>
    </rPh>
    <rPh sb="2" eb="3">
      <t>ス</t>
    </rPh>
    <rPh sb="4" eb="5">
      <t>チ</t>
    </rPh>
    <rPh sb="6" eb="7">
      <t>ク</t>
    </rPh>
    <phoneticPr fontId="37"/>
  </si>
  <si>
    <t>総　　　　数</t>
    <rPh sb="0" eb="1">
      <t>フサ</t>
    </rPh>
    <rPh sb="5" eb="6">
      <t>カズ</t>
    </rPh>
    <phoneticPr fontId="23"/>
  </si>
  <si>
    <t>第 2回(大正14)</t>
    <rPh sb="0" eb="1">
      <t>ダイ</t>
    </rPh>
    <rPh sb="5" eb="7">
      <t>タイショウ</t>
    </rPh>
    <phoneticPr fontId="37"/>
  </si>
  <si>
    <t>第 4回(昭和10)</t>
    <rPh sb="0" eb="1">
      <t>ダイ</t>
    </rPh>
    <rPh sb="5" eb="7">
      <t>ショウワ</t>
    </rPh>
    <phoneticPr fontId="37"/>
  </si>
  <si>
    <t>第 7回(昭和25)</t>
    <rPh sb="0" eb="1">
      <t>ダイ</t>
    </rPh>
    <rPh sb="5" eb="7">
      <t>ショウワ</t>
    </rPh>
    <phoneticPr fontId="37"/>
  </si>
  <si>
    <t>第 8回(昭和30)</t>
    <rPh sb="0" eb="1">
      <t>ダイ</t>
    </rPh>
    <rPh sb="5" eb="7">
      <t>ショウワ</t>
    </rPh>
    <phoneticPr fontId="37"/>
  </si>
  <si>
    <t>第 9回(昭和35)</t>
    <rPh sb="0" eb="1">
      <t>ダイ</t>
    </rPh>
    <rPh sb="5" eb="7">
      <t>ショウワ</t>
    </rPh>
    <phoneticPr fontId="37"/>
  </si>
  <si>
    <t>第10回(昭和40)</t>
    <rPh sb="0" eb="2">
      <t>ダイ</t>
    </rPh>
    <rPh sb="3" eb="4">
      <t>カイ</t>
    </rPh>
    <rPh sb="5" eb="7">
      <t>ショウワ</t>
    </rPh>
    <phoneticPr fontId="37"/>
  </si>
  <si>
    <t>産業大分類</t>
    <rPh sb="0" eb="3">
      <t>サンギョウダイ</t>
    </rPh>
    <rPh sb="3" eb="5">
      <t>ブンルイ</t>
    </rPh>
    <phoneticPr fontId="23"/>
  </si>
  <si>
    <t>第11回(昭和45)</t>
    <rPh sb="0" eb="2">
      <t>ダイ</t>
    </rPh>
    <rPh sb="3" eb="4">
      <t>カイ</t>
    </rPh>
    <rPh sb="5" eb="7">
      <t>ショウワ</t>
    </rPh>
    <phoneticPr fontId="37"/>
  </si>
  <si>
    <t>川口市</t>
    <rPh sb="0" eb="2">
      <t>カワグチ</t>
    </rPh>
    <rPh sb="2" eb="3">
      <t>シ</t>
    </rPh>
    <phoneticPr fontId="20"/>
  </si>
  <si>
    <t>和光市</t>
    <rPh sb="0" eb="3">
      <t>ワコウシ</t>
    </rPh>
    <phoneticPr fontId="20"/>
  </si>
  <si>
    <t>第12回(昭和50)</t>
    <rPh sb="0" eb="2">
      <t>ダイ</t>
    </rPh>
    <rPh sb="3" eb="4">
      <t>カイ</t>
    </rPh>
    <rPh sb="5" eb="7">
      <t>ショウワ</t>
    </rPh>
    <phoneticPr fontId="37"/>
  </si>
  <si>
    <t>第13回(昭和55)</t>
    <rPh sb="0" eb="2">
      <t>ダイ</t>
    </rPh>
    <rPh sb="3" eb="4">
      <t>カイ</t>
    </rPh>
    <rPh sb="5" eb="7">
      <t>ショウワ</t>
    </rPh>
    <phoneticPr fontId="37"/>
  </si>
  <si>
    <t>第14回(昭和60)</t>
    <rPh sb="0" eb="2">
      <t>ダイ</t>
    </rPh>
    <rPh sb="3" eb="4">
      <t>カイ</t>
    </rPh>
    <rPh sb="5" eb="7">
      <t>ショウワ</t>
    </rPh>
    <phoneticPr fontId="37"/>
  </si>
  <si>
    <t>18歳未満世帯員のいる一般世帯</t>
    <rPh sb="2" eb="3">
      <t>サイ</t>
    </rPh>
    <rPh sb="3" eb="5">
      <t>ミマン</t>
    </rPh>
    <rPh sb="5" eb="8">
      <t>セタイイン</t>
    </rPh>
    <rPh sb="11" eb="13">
      <t>イッパン</t>
    </rPh>
    <rPh sb="13" eb="15">
      <t>セタイ</t>
    </rPh>
    <phoneticPr fontId="23"/>
  </si>
  <si>
    <t>世帯の経済構成</t>
    <rPh sb="0" eb="2">
      <t>セタイ</t>
    </rPh>
    <rPh sb="3" eb="5">
      <t>ケイザイ</t>
    </rPh>
    <rPh sb="5" eb="7">
      <t>コウセイ</t>
    </rPh>
    <phoneticPr fontId="23"/>
  </si>
  <si>
    <t>…</t>
    <phoneticPr fontId="37"/>
  </si>
  <si>
    <t>第15回(平成 2)</t>
    <rPh sb="0" eb="2">
      <t>ダイ</t>
    </rPh>
    <rPh sb="3" eb="4">
      <t>カイ</t>
    </rPh>
    <rPh sb="5" eb="7">
      <t>ヘイセイ</t>
    </rPh>
    <phoneticPr fontId="37"/>
  </si>
  <si>
    <t>25～29歳</t>
    <phoneticPr fontId="23"/>
  </si>
  <si>
    <t>第17回(平成12)</t>
    <rPh sb="0" eb="2">
      <t>ダイ</t>
    </rPh>
    <rPh sb="3" eb="4">
      <t>カイ</t>
    </rPh>
    <rPh sb="5" eb="7">
      <t>ヘイセイ</t>
    </rPh>
    <phoneticPr fontId="37"/>
  </si>
  <si>
    <t>第18回(平成17)</t>
    <rPh sb="0" eb="2">
      <t>ダイ</t>
    </rPh>
    <rPh sb="3" eb="4">
      <t>カイ</t>
    </rPh>
    <rPh sb="5" eb="7">
      <t>ヘイセイ</t>
    </rPh>
    <phoneticPr fontId="37"/>
  </si>
  <si>
    <t>45～49歳</t>
    <rPh sb="5" eb="6">
      <t>サイ</t>
    </rPh>
    <phoneticPr fontId="37"/>
  </si>
  <si>
    <t>第19回(平成22)</t>
    <rPh sb="0" eb="2">
      <t>ダイ</t>
    </rPh>
    <rPh sb="3" eb="4">
      <t>カイ</t>
    </rPh>
    <rPh sb="5" eb="7">
      <t>ヘイセイ</t>
    </rPh>
    <phoneticPr fontId="37"/>
  </si>
  <si>
    <t>通勤者と　通学者の　いる世帯</t>
    <rPh sb="0" eb="3">
      <t>ツウキンシャ</t>
    </rPh>
    <rPh sb="5" eb="8">
      <t>ツウガクシャ</t>
    </rPh>
    <rPh sb="12" eb="14">
      <t>セタイ</t>
    </rPh>
    <phoneticPr fontId="23"/>
  </si>
  <si>
    <t>第20回(平成27)</t>
    <rPh sb="0" eb="1">
      <t>ダイ</t>
    </rPh>
    <rPh sb="3" eb="4">
      <t>カイ</t>
    </rPh>
    <rPh sb="5" eb="7">
      <t>ヘイセイ</t>
    </rPh>
    <phoneticPr fontId="37"/>
  </si>
  <si>
    <t>25～29歳</t>
    <rPh sb="5" eb="6">
      <t>サイ</t>
    </rPh>
    <phoneticPr fontId="37"/>
  </si>
  <si>
    <t>資料：国勢調査</t>
    <rPh sb="0" eb="2">
      <t>シリョウ</t>
    </rPh>
    <rPh sb="3" eb="5">
      <t>コクセイ</t>
    </rPh>
    <rPh sb="5" eb="7">
      <t>チョウサ</t>
    </rPh>
    <phoneticPr fontId="37"/>
  </si>
  <si>
    <t>2.　男女別人口・世帯数の推移</t>
    <rPh sb="3" eb="5">
      <t>ダンジョ</t>
    </rPh>
    <rPh sb="5" eb="6">
      <t>ベツ</t>
    </rPh>
    <rPh sb="6" eb="8">
      <t>ジンコウ</t>
    </rPh>
    <rPh sb="9" eb="12">
      <t>セタイスウ</t>
    </rPh>
    <rPh sb="13" eb="15">
      <t>スイイ</t>
    </rPh>
    <phoneticPr fontId="37"/>
  </si>
  <si>
    <t>川里地域</t>
    <rPh sb="0" eb="2">
      <t>カワサト</t>
    </rPh>
    <rPh sb="2" eb="4">
      <t>チイキ</t>
    </rPh>
    <phoneticPr fontId="37"/>
  </si>
  <si>
    <t>常住地による就業者数</t>
    <rPh sb="0" eb="2">
      <t>ジョウジュウ</t>
    </rPh>
    <rPh sb="2" eb="3">
      <t>チ</t>
    </rPh>
    <rPh sb="6" eb="9">
      <t>シュウギョウシャ</t>
    </rPh>
    <rPh sb="9" eb="10">
      <t>スウ</t>
    </rPh>
    <phoneticPr fontId="23"/>
  </si>
  <si>
    <t>通勤・通学者以外の世帯員の構成</t>
    <rPh sb="0" eb="2">
      <t>ツウキン</t>
    </rPh>
    <rPh sb="3" eb="6">
      <t>ツウガクシャ</t>
    </rPh>
    <rPh sb="6" eb="8">
      <t>イガイ</t>
    </rPh>
    <rPh sb="9" eb="12">
      <t>セタイイン</t>
    </rPh>
    <rPh sb="13" eb="15">
      <t>コウセイ</t>
    </rPh>
    <phoneticPr fontId="2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</si>
  <si>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コンゴウ</t>
    </rPh>
    <rPh sb="10" eb="12">
      <t>セタイ</t>
    </rPh>
    <phoneticPr fontId="23"/>
  </si>
  <si>
    <t>注）＊は不詳を含む</t>
    <rPh sb="0" eb="1">
      <t>チュウ</t>
    </rPh>
    <rPh sb="4" eb="6">
      <t>フショウ</t>
    </rPh>
    <rPh sb="7" eb="8">
      <t>フク</t>
    </rPh>
    <phoneticPr fontId="37"/>
  </si>
  <si>
    <t>国勢調査の区分
（ 実 施 年 ）</t>
    <rPh sb="0" eb="2">
      <t>コクセイ</t>
    </rPh>
    <rPh sb="2" eb="4">
      <t>チョウサ</t>
    </rPh>
    <rPh sb="5" eb="7">
      <t>クブン</t>
    </rPh>
    <phoneticPr fontId="37"/>
  </si>
  <si>
    <t>幸手市</t>
    <rPh sb="0" eb="3">
      <t>サッテシ</t>
    </rPh>
    <phoneticPr fontId="23"/>
  </si>
  <si>
    <t>世　　帯　　数</t>
    <rPh sb="0" eb="1">
      <t>ヨ</t>
    </rPh>
    <rPh sb="3" eb="4">
      <t>オビ</t>
    </rPh>
    <rPh sb="6" eb="7">
      <t>カズ</t>
    </rPh>
    <phoneticPr fontId="37"/>
  </si>
  <si>
    <t>桜区</t>
    <rPh sb="0" eb="1">
      <t>サクラ</t>
    </rPh>
    <rPh sb="1" eb="2">
      <t>ク</t>
    </rPh>
    <phoneticPr fontId="23"/>
  </si>
  <si>
    <t>人　　　　　口</t>
    <rPh sb="0" eb="1">
      <t>ヒト</t>
    </rPh>
    <rPh sb="6" eb="7">
      <t>クチ</t>
    </rPh>
    <phoneticPr fontId="37"/>
  </si>
  <si>
    <r>
      <t>吹</t>
    </r>
    <r>
      <rPr>
        <sz val="10"/>
        <rFont val="ＭＳ 明朝"/>
        <family val="1"/>
        <charset val="128"/>
      </rPr>
      <t>上地域</t>
    </r>
    <r>
      <rPr>
        <sz val="8"/>
        <rFont val="ＭＳ 明朝"/>
        <family val="1"/>
        <charset val="128"/>
      </rPr>
      <t xml:space="preserve"> (旧吹上町)</t>
    </r>
    <rPh sb="0" eb="2">
      <t>フキアゲ</t>
    </rPh>
    <rPh sb="2" eb="4">
      <t>チイキ</t>
    </rPh>
    <rPh sb="6" eb="7">
      <t>キュウ</t>
    </rPh>
    <rPh sb="7" eb="9">
      <t>フキアゲ</t>
    </rPh>
    <rPh sb="9" eb="10">
      <t>マチ</t>
    </rPh>
    <phoneticPr fontId="37"/>
  </si>
  <si>
    <r>
      <t>川</t>
    </r>
    <r>
      <rPr>
        <sz val="10"/>
        <rFont val="ＭＳ 明朝"/>
        <family val="1"/>
        <charset val="128"/>
      </rPr>
      <t>里地域</t>
    </r>
    <r>
      <rPr>
        <sz val="8"/>
        <rFont val="ＭＳ 明朝"/>
        <family val="1"/>
        <charset val="128"/>
      </rPr>
      <t xml:space="preserve"> (旧川里町)</t>
    </r>
    <rPh sb="0" eb="2">
      <t>カワサト</t>
    </rPh>
    <rPh sb="2" eb="4">
      <t>チイキ</t>
    </rPh>
    <rPh sb="6" eb="7">
      <t>キュウ</t>
    </rPh>
    <rPh sb="7" eb="9">
      <t>カワサト</t>
    </rPh>
    <rPh sb="9" eb="10">
      <t>マチ</t>
    </rPh>
    <phoneticPr fontId="37"/>
  </si>
  <si>
    <t>男</t>
    <rPh sb="0" eb="1">
      <t>オトコ</t>
    </rPh>
    <phoneticPr fontId="37"/>
  </si>
  <si>
    <t>年　齢</t>
    <rPh sb="0" eb="3">
      <t>ネンレイ</t>
    </rPh>
    <phoneticPr fontId="23"/>
  </si>
  <si>
    <t>女</t>
    <rPh sb="0" eb="1">
      <t>オンナ</t>
    </rPh>
    <phoneticPr fontId="37"/>
  </si>
  <si>
    <r>
      <t>鴻</t>
    </r>
    <r>
      <rPr>
        <sz val="9"/>
        <rFont val="ＭＳ 明朝"/>
        <family val="1"/>
        <charset val="128"/>
      </rPr>
      <t>巣地域</t>
    </r>
    <r>
      <rPr>
        <sz val="10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(旧鴻巣市)</t>
    </r>
    <rPh sb="2" eb="4">
      <t>チイキ</t>
    </rPh>
    <rPh sb="6" eb="7">
      <t>キュウ</t>
    </rPh>
    <rPh sb="7" eb="9">
      <t>コウノス</t>
    </rPh>
    <rPh sb="9" eb="10">
      <t>シ</t>
    </rPh>
    <phoneticPr fontId="37"/>
  </si>
  <si>
    <t>地　　区</t>
    <rPh sb="0" eb="4">
      <t>チク</t>
    </rPh>
    <phoneticPr fontId="23"/>
  </si>
  <si>
    <r>
      <t>吹</t>
    </r>
    <r>
      <rPr>
        <sz val="9"/>
        <rFont val="ＭＳ 明朝"/>
        <family val="1"/>
        <charset val="128"/>
      </rPr>
      <t>上地域</t>
    </r>
    <r>
      <rPr>
        <sz val="10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(旧吹上町)</t>
    </r>
    <rPh sb="0" eb="2">
      <t>フキアゲ</t>
    </rPh>
    <rPh sb="2" eb="4">
      <t>チイキ</t>
    </rPh>
    <rPh sb="6" eb="7">
      <t>キュウ</t>
    </rPh>
    <rPh sb="7" eb="9">
      <t>フキアゲ</t>
    </rPh>
    <rPh sb="9" eb="10">
      <t>マチ</t>
    </rPh>
    <phoneticPr fontId="37"/>
  </si>
  <si>
    <r>
      <t>川</t>
    </r>
    <r>
      <rPr>
        <sz val="9"/>
        <rFont val="ＭＳ 明朝"/>
        <family val="1"/>
        <charset val="128"/>
      </rPr>
      <t>里地域</t>
    </r>
    <r>
      <rPr>
        <sz val="10"/>
        <rFont val="ＭＳ 明朝"/>
        <family val="1"/>
        <charset val="128"/>
      </rPr>
      <t xml:space="preserve"> </t>
    </r>
    <r>
      <rPr>
        <sz val="8"/>
        <rFont val="ＭＳ 明朝"/>
        <family val="1"/>
        <charset val="128"/>
      </rPr>
      <t>(旧川里町)</t>
    </r>
    <rPh sb="0" eb="2">
      <t>カワサト</t>
    </rPh>
    <rPh sb="2" eb="4">
      <t>チイキ</t>
    </rPh>
    <rPh sb="6" eb="7">
      <t>キュウ</t>
    </rPh>
    <rPh sb="7" eb="9">
      <t>カワサト</t>
    </rPh>
    <rPh sb="9" eb="10">
      <t>マチ</t>
    </rPh>
    <phoneticPr fontId="37"/>
  </si>
  <si>
    <r>
      <t>Ｄ</t>
    </r>
    <r>
      <rPr>
        <sz val="7"/>
        <rFont val="ＭＳ 明朝"/>
        <family val="1"/>
        <charset val="128"/>
      </rPr>
      <t>ＩＤ</t>
    </r>
    <r>
      <rPr>
        <sz val="9"/>
        <rFont val="ＭＳ 明朝"/>
        <family val="1"/>
        <charset val="128"/>
      </rPr>
      <t>内の割合(%)</t>
    </r>
    <rPh sb="3" eb="4">
      <t>ナイ</t>
    </rPh>
    <phoneticPr fontId="23"/>
  </si>
  <si>
    <t>3.　年齢（各歳）男女別人口</t>
    <rPh sb="3" eb="5">
      <t>ネンレイ</t>
    </rPh>
    <rPh sb="6" eb="7">
      <t>カク</t>
    </rPh>
    <rPh sb="7" eb="8">
      <t>トシ</t>
    </rPh>
    <rPh sb="9" eb="11">
      <t>ダンジョ</t>
    </rPh>
    <rPh sb="11" eb="12">
      <t>ベツ</t>
    </rPh>
    <rPh sb="12" eb="14">
      <t>ジンコウ</t>
    </rPh>
    <phoneticPr fontId="37"/>
  </si>
  <si>
    <t>主に  仕事</t>
    <rPh sb="0" eb="1">
      <t>オモ</t>
    </rPh>
    <rPh sb="4" eb="6">
      <t>シゴト</t>
    </rPh>
    <phoneticPr fontId="23"/>
  </si>
  <si>
    <t>通学者のみ</t>
    <rPh sb="0" eb="3">
      <t>ツウキンシャ</t>
    </rPh>
    <phoneticPr fontId="23"/>
  </si>
  <si>
    <t>年齢</t>
    <rPh sb="0" eb="2">
      <t>ネンレイ</t>
    </rPh>
    <phoneticPr fontId="37"/>
  </si>
  <si>
    <t>総数</t>
    <rPh sb="0" eb="2">
      <t>ソウスウ</t>
    </rPh>
    <phoneticPr fontId="37"/>
  </si>
  <si>
    <t>鉱　業,採石業,砂 利 採取業</t>
    <rPh sb="0" eb="1">
      <t>コウ</t>
    </rPh>
    <rPh sb="2" eb="3">
      <t>ギョウ</t>
    </rPh>
    <rPh sb="4" eb="6">
      <t>サイセキ</t>
    </rPh>
    <rPh sb="6" eb="7">
      <t>ギョウ</t>
    </rPh>
    <rPh sb="8" eb="9">
      <t>スナ</t>
    </rPh>
    <rPh sb="10" eb="11">
      <t>キ</t>
    </rPh>
    <rPh sb="12" eb="14">
      <t>サイシュ</t>
    </rPh>
    <rPh sb="14" eb="15">
      <t>ギョウ</t>
    </rPh>
    <phoneticPr fontId="23"/>
  </si>
  <si>
    <t>4人</t>
  </si>
  <si>
    <t>鴻巣地域</t>
    <rPh sb="0" eb="2">
      <t>コウノス</t>
    </rPh>
    <rPh sb="2" eb="4">
      <t>チイキ</t>
    </rPh>
    <phoneticPr fontId="37"/>
  </si>
  <si>
    <t>幸手市</t>
    <rPh sb="0" eb="3">
      <t>サッテシ</t>
    </rPh>
    <phoneticPr fontId="37"/>
  </si>
  <si>
    <t>吹上地域</t>
    <rPh sb="0" eb="2">
      <t>フキアゲ</t>
    </rPh>
    <rPh sb="2" eb="4">
      <t>チイキ</t>
    </rPh>
    <phoneticPr fontId="37"/>
  </si>
  <si>
    <t xml:space="preserve"> 0～ 4歳</t>
    <rPh sb="5" eb="6">
      <t>サイ</t>
    </rPh>
    <phoneticPr fontId="37"/>
  </si>
  <si>
    <t>15～64歳</t>
  </si>
  <si>
    <t>21.　常住地又は従業地・通学地による年齢男女別人口</t>
    <rPh sb="4" eb="6">
      <t>ジョウジュウ</t>
    </rPh>
    <rPh sb="6" eb="7">
      <t>チ</t>
    </rPh>
    <rPh sb="7" eb="8">
      <t>マタ</t>
    </rPh>
    <rPh sb="9" eb="11">
      <t>ジュウギョウ</t>
    </rPh>
    <rPh sb="11" eb="12">
      <t>チ</t>
    </rPh>
    <rPh sb="13" eb="15">
      <t>ツウガク</t>
    </rPh>
    <rPh sb="15" eb="16">
      <t>チ</t>
    </rPh>
    <rPh sb="19" eb="20">
      <t>ネン</t>
    </rPh>
    <rPh sb="21" eb="23">
      <t>ダンジョ</t>
    </rPh>
    <phoneticPr fontId="23"/>
  </si>
  <si>
    <t>55～59歳</t>
  </si>
  <si>
    <t>18.　労働力状態（15歳以上）</t>
    <rPh sb="4" eb="7">
      <t>ロウドウリョク</t>
    </rPh>
    <rPh sb="7" eb="9">
      <t>ジョウタイ</t>
    </rPh>
    <phoneticPr fontId="23"/>
  </si>
  <si>
    <t>20～24歳</t>
    <rPh sb="5" eb="6">
      <t>サイ</t>
    </rPh>
    <phoneticPr fontId="37"/>
  </si>
  <si>
    <t>漁業</t>
    <rPh sb="0" eb="2">
      <t>ギョギョウ</t>
    </rPh>
    <phoneticPr fontId="23"/>
  </si>
  <si>
    <t xml:space="preserve"> 5～ 9歳</t>
    <rPh sb="5" eb="6">
      <t>サイ</t>
    </rPh>
    <phoneticPr fontId="37"/>
  </si>
  <si>
    <t>3世代世帯</t>
    <rPh sb="1" eb="3">
      <t>セダイ</t>
    </rPh>
    <rPh sb="3" eb="5">
      <t>セタイ</t>
    </rPh>
    <phoneticPr fontId="23"/>
  </si>
  <si>
    <t>電気･　ガス･　熱供給･水道業</t>
    <rPh sb="0" eb="2">
      <t>デンキ</t>
    </rPh>
    <rPh sb="8" eb="9">
      <t>ネツ</t>
    </rPh>
    <rPh sb="9" eb="11">
      <t>キョウキュウ</t>
    </rPh>
    <rPh sb="12" eb="15">
      <t>スイドウギョウ</t>
    </rPh>
    <phoneticPr fontId="23"/>
  </si>
  <si>
    <t>60～64歳</t>
  </si>
  <si>
    <t>11.　国籍、男女別外国人数</t>
    <rPh sb="4" eb="6">
      <t>コクセキ</t>
    </rPh>
    <rPh sb="7" eb="9">
      <t>ダンジョ</t>
    </rPh>
    <rPh sb="9" eb="10">
      <t>ベツ</t>
    </rPh>
    <rPh sb="10" eb="12">
      <t>ガイコク</t>
    </rPh>
    <rPh sb="12" eb="13">
      <t>ジン</t>
    </rPh>
    <rPh sb="13" eb="14">
      <t>スウ</t>
    </rPh>
    <phoneticPr fontId="23"/>
  </si>
  <si>
    <t>10～14歳</t>
    <rPh sb="5" eb="6">
      <t>サイ</t>
    </rPh>
    <phoneticPr fontId="37"/>
  </si>
  <si>
    <t>75～79歳</t>
  </si>
  <si>
    <t>通勤・通学者が2人</t>
    <rPh sb="0" eb="2">
      <t>ツウキン</t>
    </rPh>
    <rPh sb="3" eb="6">
      <t>ツウガクシャ</t>
    </rPh>
    <phoneticPr fontId="23"/>
  </si>
  <si>
    <t>65～69歳</t>
  </si>
  <si>
    <t>地区名</t>
    <rPh sb="0" eb="1">
      <t>チ</t>
    </rPh>
    <rPh sb="1" eb="2">
      <t>ク</t>
    </rPh>
    <rPh sb="2" eb="3">
      <t>メイ</t>
    </rPh>
    <phoneticPr fontId="23"/>
  </si>
  <si>
    <t>15～19歳</t>
    <rPh sb="5" eb="6">
      <t>サイ</t>
    </rPh>
    <phoneticPr fontId="37"/>
  </si>
  <si>
    <t>未婚</t>
    <rPh sb="0" eb="2">
      <t>ミコン</t>
    </rPh>
    <phoneticPr fontId="23"/>
  </si>
  <si>
    <t>70～74歳</t>
  </si>
  <si>
    <t>80～84歳</t>
  </si>
  <si>
    <t>75 ～ 79</t>
    <phoneticPr fontId="23"/>
  </si>
  <si>
    <t>30～34歳</t>
    <rPh sb="5" eb="6">
      <t>サイ</t>
    </rPh>
    <phoneticPr fontId="37"/>
  </si>
  <si>
    <t>鳩山町</t>
    <rPh sb="0" eb="2">
      <t>ハトヤマ</t>
    </rPh>
    <rPh sb="2" eb="3">
      <t>マチ</t>
    </rPh>
    <phoneticPr fontId="20"/>
  </si>
  <si>
    <t>85～89歳</t>
  </si>
  <si>
    <t>50～54歳</t>
    <rPh sb="5" eb="6">
      <t>サイ</t>
    </rPh>
    <phoneticPr fontId="37"/>
  </si>
  <si>
    <t>35～39歳</t>
    <rPh sb="5" eb="6">
      <t>サイ</t>
    </rPh>
    <phoneticPr fontId="37"/>
  </si>
  <si>
    <t>90～94歳</t>
  </si>
  <si>
    <t>イギリス</t>
    <phoneticPr fontId="23"/>
  </si>
  <si>
    <t>区　分</t>
    <rPh sb="0" eb="3">
      <t>クブン</t>
    </rPh>
    <phoneticPr fontId="23"/>
  </si>
  <si>
    <t>長屋建</t>
    <rPh sb="0" eb="2">
      <t>ナガヤ</t>
    </rPh>
    <rPh sb="2" eb="3">
      <t>ダ</t>
    </rPh>
    <phoneticPr fontId="23"/>
  </si>
  <si>
    <t>各年10月1日現在</t>
    <rPh sb="0" eb="1">
      <t>カク</t>
    </rPh>
    <rPh sb="1" eb="2">
      <t>ネン</t>
    </rPh>
    <rPh sb="4" eb="5">
      <t>ガツ</t>
    </rPh>
    <rPh sb="6" eb="7">
      <t>ヒ</t>
    </rPh>
    <rPh sb="7" eb="9">
      <t>ゲンザイ</t>
    </rPh>
    <phoneticPr fontId="23"/>
  </si>
  <si>
    <t>総　数</t>
    <rPh sb="0" eb="1">
      <t>フサ</t>
    </rPh>
    <rPh sb="2" eb="3">
      <t>カズ</t>
    </rPh>
    <phoneticPr fontId="23"/>
  </si>
  <si>
    <t>40～44歳</t>
    <rPh sb="5" eb="6">
      <t>サイ</t>
    </rPh>
    <phoneticPr fontId="37"/>
  </si>
  <si>
    <t>70～74歳</t>
    <phoneticPr fontId="23"/>
  </si>
  <si>
    <t>95～99歳</t>
  </si>
  <si>
    <t>-</t>
    <phoneticPr fontId="37"/>
  </si>
  <si>
    <t>－</t>
    <phoneticPr fontId="23"/>
  </si>
  <si>
    <t>不　詳</t>
    <phoneticPr fontId="37"/>
  </si>
  <si>
    <t>（再掲）</t>
  </si>
  <si>
    <t>15歳未満</t>
  </si>
  <si>
    <t>65歳以上</t>
  </si>
  <si>
    <t>白岡市</t>
    <rPh sb="0" eb="2">
      <t>シラオカ</t>
    </rPh>
    <rPh sb="2" eb="3">
      <t>シ</t>
    </rPh>
    <phoneticPr fontId="37"/>
  </si>
  <si>
    <t>総数*</t>
    <rPh sb="0" eb="2">
      <t>ソウスウ</t>
    </rPh>
    <phoneticPr fontId="23"/>
  </si>
  <si>
    <t>世帯数</t>
    <rPh sb="0" eb="3">
      <t>セタイスウ</t>
    </rPh>
    <phoneticPr fontId="23"/>
  </si>
  <si>
    <t>7人</t>
    <phoneticPr fontId="23"/>
  </si>
  <si>
    <t>平均年齢</t>
  </si>
  <si>
    <t>年齢中位数</t>
  </si>
  <si>
    <t>4.　人口集中地区（ＤＩＤ）人口・面積</t>
    <rPh sb="3" eb="5">
      <t>ジンコウ</t>
    </rPh>
    <rPh sb="5" eb="7">
      <t>シュウチュウ</t>
    </rPh>
    <rPh sb="7" eb="9">
      <t>チク</t>
    </rPh>
    <rPh sb="14" eb="16">
      <t>ジンコウ</t>
    </rPh>
    <rPh sb="17" eb="19">
      <t>メンセキ</t>
    </rPh>
    <phoneticPr fontId="23"/>
  </si>
  <si>
    <t>各年10月1日現在</t>
    <rPh sb="0" eb="2">
      <t>カクネン</t>
    </rPh>
    <rPh sb="4" eb="5">
      <t>ガツ</t>
    </rPh>
    <phoneticPr fontId="23"/>
  </si>
  <si>
    <t>年</t>
    <rPh sb="0" eb="1">
      <t>ネン</t>
    </rPh>
    <phoneticPr fontId="23"/>
  </si>
  <si>
    <t>人　　　口</t>
    <rPh sb="0" eb="1">
      <t>ヒト</t>
    </rPh>
    <rPh sb="4" eb="5">
      <t>クチ</t>
    </rPh>
    <phoneticPr fontId="23"/>
  </si>
  <si>
    <t>核家族世帯</t>
    <rPh sb="0" eb="1">
      <t>カク</t>
    </rPh>
    <rPh sb="1" eb="3">
      <t>カゾク</t>
    </rPh>
    <rPh sb="3" eb="5">
      <t>セタイ</t>
    </rPh>
    <phoneticPr fontId="23"/>
  </si>
  <si>
    <t>面　　　積（k㎡）</t>
    <rPh sb="0" eb="1">
      <t>メン</t>
    </rPh>
    <rPh sb="4" eb="5">
      <t>セキ</t>
    </rPh>
    <phoneticPr fontId="23"/>
  </si>
  <si>
    <t>人口密度（人／k㎡）</t>
    <rPh sb="0" eb="2">
      <t>ジンコウ</t>
    </rPh>
    <rPh sb="2" eb="4">
      <t>ミツド</t>
    </rPh>
    <rPh sb="5" eb="6">
      <t>ヒト</t>
    </rPh>
    <phoneticPr fontId="23"/>
  </si>
  <si>
    <t>通勤・通学者が4人以上</t>
    <rPh sb="0" eb="2">
      <t>ツウキン</t>
    </rPh>
    <rPh sb="3" eb="6">
      <t>ツウガクシャ</t>
    </rPh>
    <rPh sb="9" eb="11">
      <t>イジョウ</t>
    </rPh>
    <phoneticPr fontId="23"/>
  </si>
  <si>
    <t>人口集中</t>
    <rPh sb="0" eb="2">
      <t>ジンコウ</t>
    </rPh>
    <rPh sb="2" eb="4">
      <t>シュウチュウ</t>
    </rPh>
    <phoneticPr fontId="23"/>
  </si>
  <si>
    <t>市全域</t>
    <rPh sb="0" eb="1">
      <t>シ</t>
    </rPh>
    <rPh sb="1" eb="3">
      <t>ゼンイキ</t>
    </rPh>
    <phoneticPr fontId="23"/>
  </si>
  <si>
    <t>平成17</t>
    <rPh sb="0" eb="2">
      <t>ヘイセイ</t>
    </rPh>
    <phoneticPr fontId="23"/>
  </si>
  <si>
    <t>夫婦､子供と両親から成る世帯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23"/>
  </si>
  <si>
    <t>6.　住宅の建て方別住宅に住む主世帯数と主世帯人員</t>
    <rPh sb="3" eb="5">
      <t>ジュウタク</t>
    </rPh>
    <rPh sb="6" eb="9">
      <t>タテカタ</t>
    </rPh>
    <rPh sb="9" eb="10">
      <t>ベツ</t>
    </rPh>
    <rPh sb="10" eb="12">
      <t>ジュウタク</t>
    </rPh>
    <rPh sb="13" eb="14">
      <t>ス</t>
    </rPh>
    <rPh sb="15" eb="16">
      <t>シュ</t>
    </rPh>
    <rPh sb="16" eb="18">
      <t>セタイ</t>
    </rPh>
    <rPh sb="18" eb="19">
      <t>スウ</t>
    </rPh>
    <rPh sb="20" eb="21">
      <t>シュ</t>
    </rPh>
    <rPh sb="21" eb="23">
      <t>セタイ</t>
    </rPh>
    <rPh sb="23" eb="24">
      <t>ジン</t>
    </rPh>
    <rPh sb="24" eb="25">
      <t>イン</t>
    </rPh>
    <phoneticPr fontId="23"/>
  </si>
  <si>
    <t>鴻巣地域</t>
    <rPh sb="0" eb="2">
      <t>コウノス</t>
    </rPh>
    <rPh sb="2" eb="4">
      <t>チイキ</t>
    </rPh>
    <phoneticPr fontId="23"/>
  </si>
  <si>
    <t>越生町</t>
    <rPh sb="0" eb="2">
      <t>オゴセ</t>
    </rPh>
    <rPh sb="2" eb="3">
      <t>マチ</t>
    </rPh>
    <phoneticPr fontId="20"/>
  </si>
  <si>
    <t>製造業</t>
    <rPh sb="0" eb="3">
      <t>セイゾウギョウ</t>
    </rPh>
    <phoneticPr fontId="23"/>
  </si>
  <si>
    <t>鴻巣市</t>
    <rPh sb="0" eb="3">
      <t>コウノスシ</t>
    </rPh>
    <phoneticPr fontId="23"/>
  </si>
  <si>
    <t>資料：国勢調査</t>
    <rPh sb="0" eb="2">
      <t>シリョウ</t>
    </rPh>
    <rPh sb="3" eb="5">
      <t>コクセイ</t>
    </rPh>
    <rPh sb="5" eb="7">
      <t>チョウサ</t>
    </rPh>
    <phoneticPr fontId="23"/>
  </si>
  <si>
    <t>55 ～ 59</t>
    <phoneticPr fontId="23"/>
  </si>
  <si>
    <t>5.　住宅の種類・住宅の所有関係別一般世帯数と一般世帯人員</t>
    <rPh sb="3" eb="5">
      <t>ジュウタク</t>
    </rPh>
    <rPh sb="6" eb="8">
      <t>シュルイ</t>
    </rPh>
    <rPh sb="9" eb="11">
      <t>ジュウタク</t>
    </rPh>
    <rPh sb="12" eb="14">
      <t>ショユウ</t>
    </rPh>
    <rPh sb="14" eb="16">
      <t>カンケイ</t>
    </rPh>
    <rPh sb="16" eb="17">
      <t>ベツ</t>
    </rPh>
    <rPh sb="17" eb="19">
      <t>イッパン</t>
    </rPh>
    <rPh sb="19" eb="21">
      <t>セタイ</t>
    </rPh>
    <rPh sb="21" eb="22">
      <t>スウ</t>
    </rPh>
    <rPh sb="23" eb="25">
      <t>イッパン</t>
    </rPh>
    <rPh sb="25" eb="27">
      <t>セタイ</t>
    </rPh>
    <rPh sb="27" eb="28">
      <t>ヒト</t>
    </rPh>
    <rPh sb="28" eb="29">
      <t>イン</t>
    </rPh>
    <phoneticPr fontId="23"/>
  </si>
  <si>
    <t>上里町</t>
    <rPh sb="0" eb="2">
      <t>カミサト</t>
    </rPh>
    <rPh sb="2" eb="3">
      <t>マチ</t>
    </rPh>
    <phoneticPr fontId="20"/>
  </si>
  <si>
    <t>住居の種類・住宅の所有の関係</t>
    <rPh sb="0" eb="2">
      <t>ジュウキョ</t>
    </rPh>
    <rPh sb="3" eb="5">
      <t>シュルイ</t>
    </rPh>
    <rPh sb="6" eb="8">
      <t>ジュウタク</t>
    </rPh>
    <rPh sb="9" eb="11">
      <t>ショユウ</t>
    </rPh>
    <rPh sb="12" eb="14">
      <t>カンケイ</t>
    </rPh>
    <phoneticPr fontId="23"/>
  </si>
  <si>
    <t>一般世帯数</t>
    <rPh sb="0" eb="2">
      <t>イッパン</t>
    </rPh>
    <rPh sb="2" eb="5">
      <t>セタイスウ</t>
    </rPh>
    <phoneticPr fontId="23"/>
  </si>
  <si>
    <t>70 ～ 74</t>
    <phoneticPr fontId="23"/>
  </si>
  <si>
    <t>75～79歳</t>
    <phoneticPr fontId="23"/>
  </si>
  <si>
    <t>管理的職業従事者</t>
    <rPh sb="0" eb="3">
      <t>カンリテキ</t>
    </rPh>
    <rPh sb="3" eb="5">
      <t>ショクギョウ</t>
    </rPh>
    <rPh sb="5" eb="8">
      <t>ジュウジシャ</t>
    </rPh>
    <phoneticPr fontId="23"/>
  </si>
  <si>
    <t>一　 般 　世 　帯 　数　　　　　　　　一　般　世　帯　人　員　　　　　</t>
    <rPh sb="0" eb="4">
      <t>イッパン</t>
    </rPh>
    <rPh sb="6" eb="10">
      <t>セタイ</t>
    </rPh>
    <rPh sb="12" eb="13">
      <t>スウ</t>
    </rPh>
    <rPh sb="21" eb="24">
      <t>イッパン</t>
    </rPh>
    <rPh sb="25" eb="28">
      <t>セタイ</t>
    </rPh>
    <rPh sb="29" eb="32">
      <t>ジンイン</t>
    </rPh>
    <phoneticPr fontId="23"/>
  </si>
  <si>
    <t>世　帯　数</t>
    <rPh sb="0" eb="1">
      <t>ヨ</t>
    </rPh>
    <rPh sb="2" eb="3">
      <t>オビ</t>
    </rPh>
    <rPh sb="4" eb="5">
      <t>スウ</t>
    </rPh>
    <phoneticPr fontId="23"/>
  </si>
  <si>
    <t>世　帯　人　員</t>
    <rPh sb="0" eb="1">
      <t>ヨ</t>
    </rPh>
    <rPh sb="2" eb="3">
      <t>オビ</t>
    </rPh>
    <rPh sb="4" eb="5">
      <t>ジン</t>
    </rPh>
    <rPh sb="6" eb="7">
      <t>イン</t>
    </rPh>
    <phoneticPr fontId="23"/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</si>
  <si>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23"/>
  </si>
  <si>
    <t>自宅</t>
  </si>
  <si>
    <t>一　世　帯</t>
    <rPh sb="0" eb="1">
      <t>ヒト</t>
    </rPh>
    <rPh sb="2" eb="3">
      <t>ヨ</t>
    </rPh>
    <rPh sb="4" eb="5">
      <t>オビ</t>
    </rPh>
    <phoneticPr fontId="23"/>
  </si>
  <si>
    <t>緑区</t>
    <rPh sb="0" eb="1">
      <t>ミドリ</t>
    </rPh>
    <rPh sb="1" eb="2">
      <t>ク</t>
    </rPh>
    <phoneticPr fontId="23"/>
  </si>
  <si>
    <t>人　　　員</t>
    <rPh sb="0" eb="1">
      <t>ニン</t>
    </rPh>
    <rPh sb="4" eb="5">
      <t>イン</t>
    </rPh>
    <phoneticPr fontId="23"/>
  </si>
  <si>
    <t>夫婦､子供と他の親族から成る世帯</t>
    <rPh sb="0" eb="2">
      <t>フウフ</t>
    </rPh>
    <rPh sb="3" eb="5">
      <t>コドモ</t>
    </rPh>
    <rPh sb="6" eb="7">
      <t>タ</t>
    </rPh>
    <rPh sb="8" eb="10">
      <t>シンゾク</t>
    </rPh>
    <rPh sb="12" eb="13">
      <t>ナ</t>
    </rPh>
    <rPh sb="14" eb="16">
      <t>セタイ</t>
    </rPh>
    <phoneticPr fontId="23"/>
  </si>
  <si>
    <t>一般世帯</t>
    <rPh sb="0" eb="2">
      <t>イッパン</t>
    </rPh>
    <rPh sb="2" eb="4">
      <t>セタイ</t>
    </rPh>
    <phoneticPr fontId="23"/>
  </si>
  <si>
    <t>主世帯</t>
    <rPh sb="0" eb="1">
      <t>シュ</t>
    </rPh>
    <rPh sb="1" eb="3">
      <t>セタイ</t>
    </rPh>
    <phoneticPr fontId="23"/>
  </si>
  <si>
    <t>持ち家</t>
    <rPh sb="0" eb="3">
      <t>モチイエ</t>
    </rPh>
    <phoneticPr fontId="23"/>
  </si>
  <si>
    <t>公営･都市再生
機構･公社の借家</t>
    <rPh sb="0" eb="2">
      <t>コウエイ</t>
    </rPh>
    <rPh sb="3" eb="5">
      <t>トシ</t>
    </rPh>
    <rPh sb="5" eb="7">
      <t>サイセイ</t>
    </rPh>
    <rPh sb="8" eb="10">
      <t>キコウ</t>
    </rPh>
    <rPh sb="11" eb="13">
      <t>コウシャ</t>
    </rPh>
    <rPh sb="14" eb="16">
      <t>シャクヤ</t>
    </rPh>
    <phoneticPr fontId="23"/>
  </si>
  <si>
    <t>民営の借家</t>
    <rPh sb="0" eb="2">
      <t>ミンエイ</t>
    </rPh>
    <rPh sb="3" eb="5">
      <t>シャクヤ</t>
    </rPh>
    <phoneticPr fontId="23"/>
  </si>
  <si>
    <t>給与住宅</t>
    <rPh sb="0" eb="2">
      <t>キュウヨ</t>
    </rPh>
    <rPh sb="2" eb="4">
      <t>ジュウタク</t>
    </rPh>
    <phoneticPr fontId="23"/>
  </si>
  <si>
    <t>15 ～ 19</t>
    <phoneticPr fontId="23"/>
  </si>
  <si>
    <t>田間宮地区</t>
    <rPh sb="0" eb="1">
      <t>タ</t>
    </rPh>
    <rPh sb="1" eb="2">
      <t>マ</t>
    </rPh>
    <rPh sb="2" eb="3">
      <t>ミヤ</t>
    </rPh>
    <rPh sb="3" eb="5">
      <t>チク</t>
    </rPh>
    <phoneticPr fontId="23"/>
  </si>
  <si>
    <t>川越市</t>
    <rPh sb="0" eb="3">
      <t>カワゴエシ</t>
    </rPh>
    <phoneticPr fontId="20"/>
  </si>
  <si>
    <t>久喜市</t>
    <rPh sb="0" eb="3">
      <t>クキシ</t>
    </rPh>
    <phoneticPr fontId="20"/>
  </si>
  <si>
    <t>間借り</t>
    <rPh sb="0" eb="2">
      <t>マガ</t>
    </rPh>
    <phoneticPr fontId="23"/>
  </si>
  <si>
    <t>その他</t>
    <rPh sb="2" eb="3">
      <t>タ</t>
    </rPh>
    <phoneticPr fontId="2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</si>
  <si>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3"/>
  </si>
  <si>
    <t>住宅の建て方</t>
    <rPh sb="0" eb="2">
      <t>ジュウタク</t>
    </rPh>
    <rPh sb="3" eb="6">
      <t>タテカタ</t>
    </rPh>
    <phoneticPr fontId="23"/>
  </si>
  <si>
    <t>うち県内他市区町村に常住</t>
    <rPh sb="2" eb="3">
      <t>ケン</t>
    </rPh>
    <rPh sb="3" eb="4">
      <t>ナイ</t>
    </rPh>
    <rPh sb="4" eb="5">
      <t>タ</t>
    </rPh>
    <rPh sb="5" eb="7">
      <t>シク</t>
    </rPh>
    <rPh sb="7" eb="9">
      <t>チョウソン</t>
    </rPh>
    <rPh sb="10" eb="12">
      <t>ジョウジュウ</t>
    </rPh>
    <phoneticPr fontId="23"/>
  </si>
  <si>
    <t>80 ～ 84</t>
    <phoneticPr fontId="23"/>
  </si>
  <si>
    <t>久喜市</t>
    <rPh sb="0" eb="2">
      <t>クキ</t>
    </rPh>
    <rPh sb="2" eb="3">
      <t>シ</t>
    </rPh>
    <phoneticPr fontId="23"/>
  </si>
  <si>
    <t>農林漁業・雇用者混合世帯</t>
    <rPh sb="0" eb="2">
      <t>ノウリン</t>
    </rPh>
    <rPh sb="2" eb="4">
      <t>ギョギョウ</t>
    </rPh>
    <rPh sb="5" eb="8">
      <t>コヨウシャ</t>
    </rPh>
    <rPh sb="8" eb="10">
      <t>コンゴウ</t>
    </rPh>
    <rPh sb="10" eb="12">
      <t>セタイ</t>
    </rPh>
    <phoneticPr fontId="23"/>
  </si>
  <si>
    <t>住宅に住む    主世帯数</t>
    <rPh sb="0" eb="2">
      <t>ジュウタク</t>
    </rPh>
    <rPh sb="3" eb="4">
      <t>ス</t>
    </rPh>
    <rPh sb="9" eb="10">
      <t>シュ</t>
    </rPh>
    <rPh sb="10" eb="13">
      <t>セタイスウ</t>
    </rPh>
    <phoneticPr fontId="23"/>
  </si>
  <si>
    <t>住宅に住む    主世帯人員</t>
    <rPh sb="0" eb="2">
      <t>ジュウタク</t>
    </rPh>
    <rPh sb="3" eb="4">
      <t>ス</t>
    </rPh>
    <rPh sb="9" eb="10">
      <t>シュ</t>
    </rPh>
    <rPh sb="10" eb="12">
      <t>セタイスウ</t>
    </rPh>
    <rPh sb="12" eb="14">
      <t>ジンイン</t>
    </rPh>
    <phoneticPr fontId="23"/>
  </si>
  <si>
    <t>一世帯
当たり
人　員</t>
    <rPh sb="0" eb="3">
      <t>イッセタイ</t>
    </rPh>
    <rPh sb="4" eb="5">
      <t>ア</t>
    </rPh>
    <rPh sb="8" eb="9">
      <t>ヒト</t>
    </rPh>
    <rPh sb="10" eb="11">
      <t>イン</t>
    </rPh>
    <phoneticPr fontId="23"/>
  </si>
  <si>
    <t>総　　　　　数</t>
    <rPh sb="0" eb="7">
      <t>ソウスウ</t>
    </rPh>
    <phoneticPr fontId="23"/>
  </si>
  <si>
    <t>一戸建</t>
    <rPh sb="0" eb="2">
      <t>イッコ</t>
    </rPh>
    <rPh sb="2" eb="3">
      <t>ダ</t>
    </rPh>
    <phoneticPr fontId="23"/>
  </si>
  <si>
    <t>共同住宅</t>
    <rPh sb="0" eb="2">
      <t>キョウドウ</t>
    </rPh>
    <rPh sb="2" eb="4">
      <t>ジュウタク</t>
    </rPh>
    <phoneticPr fontId="23"/>
  </si>
  <si>
    <t>1・2階建</t>
    <rPh sb="3" eb="4">
      <t>カイ</t>
    </rPh>
    <rPh sb="4" eb="5">
      <t>ダ</t>
    </rPh>
    <phoneticPr fontId="23"/>
  </si>
  <si>
    <t>通勤・通学者が1人</t>
    <rPh sb="0" eb="2">
      <t>ツウキン</t>
    </rPh>
    <rPh sb="3" eb="6">
      <t>ツウガクシャ</t>
    </rPh>
    <phoneticPr fontId="23"/>
  </si>
  <si>
    <t>3～5階建</t>
    <rPh sb="3" eb="4">
      <t>カイ</t>
    </rPh>
    <rPh sb="4" eb="5">
      <t>ダ</t>
    </rPh>
    <phoneticPr fontId="23"/>
  </si>
  <si>
    <t>6～10階建</t>
    <phoneticPr fontId="23"/>
  </si>
  <si>
    <t>11～14階建</t>
    <rPh sb="5" eb="6">
      <t>カイ</t>
    </rPh>
    <rPh sb="6" eb="7">
      <t>ダ</t>
    </rPh>
    <phoneticPr fontId="23"/>
  </si>
  <si>
    <t>15階建以上</t>
    <rPh sb="2" eb="3">
      <t>カイ</t>
    </rPh>
    <rPh sb="3" eb="4">
      <t>ダ</t>
    </rPh>
    <rPh sb="4" eb="6">
      <t>イジョウ</t>
    </rPh>
    <phoneticPr fontId="23"/>
  </si>
  <si>
    <t>その他</t>
    <rPh sb="0" eb="3">
      <t>ソノタ</t>
    </rPh>
    <phoneticPr fontId="23"/>
  </si>
  <si>
    <t>給与住宅</t>
  </si>
  <si>
    <t>一般世帯人員</t>
    <rPh sb="0" eb="2">
      <t>イッパン</t>
    </rPh>
    <rPh sb="2" eb="4">
      <t>セタイ</t>
    </rPh>
    <rPh sb="4" eb="5">
      <t>ジン</t>
    </rPh>
    <rPh sb="5" eb="6">
      <t>イン</t>
    </rPh>
    <phoneticPr fontId="23"/>
  </si>
  <si>
    <t>40～44歳</t>
    <phoneticPr fontId="23"/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</si>
  <si>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ノウリンギョウ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23"/>
  </si>
  <si>
    <t>7.　住居の種類と住宅の所有関係別65歳以上世帯員のいる一般世帯等</t>
    <rPh sb="4" eb="5">
      <t>キョ</t>
    </rPh>
    <rPh sb="19" eb="20">
      <t>サイ</t>
    </rPh>
    <rPh sb="20" eb="22">
      <t>イジョウ</t>
    </rPh>
    <rPh sb="22" eb="25">
      <t>セタイイン</t>
    </rPh>
    <rPh sb="32" eb="33">
      <t>トウ</t>
    </rPh>
    <phoneticPr fontId="23"/>
  </si>
  <si>
    <t>公営･都市再生機構･公社の借家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23"/>
  </si>
  <si>
    <t>区　　　　　分</t>
    <rPh sb="0" eb="1">
      <t>ク</t>
    </rPh>
    <rPh sb="6" eb="7">
      <t>ブン</t>
    </rPh>
    <phoneticPr fontId="23"/>
  </si>
  <si>
    <t>世帯数</t>
  </si>
  <si>
    <t>6歳未満世帯人員</t>
    <rPh sb="1" eb="2">
      <t>サイ</t>
    </rPh>
    <rPh sb="2" eb="4">
      <t>ミマン</t>
    </rPh>
    <rPh sb="4" eb="6">
      <t>セタイ</t>
    </rPh>
    <rPh sb="6" eb="8">
      <t>ジンイン</t>
    </rPh>
    <phoneticPr fontId="23"/>
  </si>
  <si>
    <t>世帯人員</t>
    <rPh sb="0" eb="2">
      <t>セタイ</t>
    </rPh>
    <rPh sb="2" eb="4">
      <t>ジンイン</t>
    </rPh>
    <phoneticPr fontId="23"/>
  </si>
  <si>
    <t>65歳以上
世帯人員</t>
    <rPh sb="2" eb="3">
      <t>サイ</t>
    </rPh>
    <rPh sb="3" eb="4">
      <t>イ</t>
    </rPh>
    <rPh sb="4" eb="5">
      <t>カミ</t>
    </rPh>
    <rPh sb="6" eb="8">
      <t>セタイ</t>
    </rPh>
    <rPh sb="8" eb="10">
      <t>ジンイン</t>
    </rPh>
    <phoneticPr fontId="23"/>
  </si>
  <si>
    <t>－</t>
  </si>
  <si>
    <t>一世帯
当たり
人　員</t>
    <rPh sb="0" eb="1">
      <t>１</t>
    </rPh>
    <rPh sb="1" eb="3">
      <t>セタイ</t>
    </rPh>
    <rPh sb="4" eb="5">
      <t>ア</t>
    </rPh>
    <rPh sb="8" eb="9">
      <t>ヒト</t>
    </rPh>
    <rPh sb="10" eb="11">
      <t>イン</t>
    </rPh>
    <phoneticPr fontId="23"/>
  </si>
  <si>
    <t>家事のほ　か仕　事</t>
    <rPh sb="0" eb="3">
      <t>カジノホカ</t>
    </rPh>
    <rPh sb="6" eb="9">
      <t>シゴト</t>
    </rPh>
    <phoneticPr fontId="23"/>
  </si>
  <si>
    <t>35 ～ 39</t>
    <phoneticPr fontId="23"/>
  </si>
  <si>
    <t>65歳以上世帯員のいる一般世帯</t>
    <rPh sb="2" eb="3">
      <t>サイ</t>
    </rPh>
    <rPh sb="3" eb="5">
      <t>イジョウ</t>
    </rPh>
    <rPh sb="5" eb="8">
      <t>セタイイン</t>
    </rPh>
    <rPh sb="11" eb="13">
      <t>イッパン</t>
    </rPh>
    <rPh sb="13" eb="15">
      <t>セタイ</t>
    </rPh>
    <phoneticPr fontId="23"/>
  </si>
  <si>
    <t>住宅に住む一般世帯</t>
  </si>
  <si>
    <t>女親と子供から成る 世 帯</t>
    <rPh sb="0" eb="1">
      <t>オンナ</t>
    </rPh>
    <rPh sb="1" eb="2">
      <t>オヤ</t>
    </rPh>
    <rPh sb="3" eb="5">
      <t>コドモ</t>
    </rPh>
    <rPh sb="7" eb="8">
      <t>ナ</t>
    </rPh>
    <rPh sb="10" eb="13">
      <t>セタイ</t>
    </rPh>
    <phoneticPr fontId="23"/>
  </si>
  <si>
    <t>主世帯</t>
  </si>
  <si>
    <t>20.　産業年齢別人口（15歳以上就業者数）</t>
    <rPh sb="4" eb="6">
      <t>サンギョウ</t>
    </rPh>
    <rPh sb="8" eb="9">
      <t>ベツ</t>
    </rPh>
    <rPh sb="9" eb="11">
      <t>ジンコウ</t>
    </rPh>
    <rPh sb="14" eb="15">
      <t>サイ</t>
    </rPh>
    <rPh sb="15" eb="17">
      <t>イジョウ</t>
    </rPh>
    <rPh sb="17" eb="20">
      <t>シュウギョウシャ</t>
    </rPh>
    <rPh sb="20" eb="21">
      <t>スウ</t>
    </rPh>
    <phoneticPr fontId="23"/>
  </si>
  <si>
    <t>従業地による就業者数</t>
    <rPh sb="0" eb="2">
      <t>ジュウギョウ</t>
    </rPh>
    <rPh sb="2" eb="3">
      <t>チ</t>
    </rPh>
    <rPh sb="6" eb="9">
      <t>シュウギョウシャ</t>
    </rPh>
    <rPh sb="9" eb="10">
      <t>スウ</t>
    </rPh>
    <phoneticPr fontId="23"/>
  </si>
  <si>
    <t>自宅外　の自市　で従業</t>
    <rPh sb="0" eb="3">
      <t>ジタクガイ</t>
    </rPh>
    <rPh sb="5" eb="6">
      <t>ジ</t>
    </rPh>
    <rPh sb="6" eb="7">
      <t>シ</t>
    </rPh>
    <rPh sb="9" eb="11">
      <t>ジュウギョウ</t>
    </rPh>
    <phoneticPr fontId="23"/>
  </si>
  <si>
    <t>持ち家</t>
  </si>
  <si>
    <t>公営･都市再生
機構･公社の借家</t>
    <rPh sb="3" eb="5">
      <t>トシ</t>
    </rPh>
    <rPh sb="5" eb="7">
      <t>サイセイ</t>
    </rPh>
    <rPh sb="8" eb="10">
      <t>キコウ</t>
    </rPh>
    <phoneticPr fontId="23"/>
  </si>
  <si>
    <t>第1次産業</t>
    <rPh sb="0" eb="1">
      <t>ダイ</t>
    </rPh>
    <rPh sb="2" eb="3">
      <t>ジ</t>
    </rPh>
    <rPh sb="3" eb="5">
      <t>サンギョウ</t>
    </rPh>
    <phoneticPr fontId="23"/>
  </si>
  <si>
    <t>民営の借家</t>
    <phoneticPr fontId="23"/>
  </si>
  <si>
    <t>インド</t>
    <phoneticPr fontId="23"/>
  </si>
  <si>
    <t>漁業</t>
    <phoneticPr fontId="23"/>
  </si>
  <si>
    <t>核家族以外の世帯</t>
    <rPh sb="0" eb="3">
      <t>カクカゾク</t>
    </rPh>
    <rPh sb="3" eb="5">
      <t>イガイ</t>
    </rPh>
    <rPh sb="6" eb="8">
      <t>セタイ</t>
    </rPh>
    <phoneticPr fontId="23"/>
  </si>
  <si>
    <t>自市で</t>
    <rPh sb="0" eb="1">
      <t>ジ</t>
    </rPh>
    <rPh sb="1" eb="2">
      <t>シ</t>
    </rPh>
    <phoneticPr fontId="23"/>
  </si>
  <si>
    <t>間借り</t>
  </si>
  <si>
    <t>夫婦､子供､親と他の親族から成る世帯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23"/>
  </si>
  <si>
    <t>住宅以外に住む一般世帯</t>
  </si>
  <si>
    <t>住宅以外
に 住 む
一般世帯</t>
    <rPh sb="0" eb="2">
      <t>ジュウタク</t>
    </rPh>
    <rPh sb="2" eb="4">
      <t>イガイ</t>
    </rPh>
    <rPh sb="7" eb="8">
      <t>ス</t>
    </rPh>
    <rPh sb="11" eb="13">
      <t>イッパン</t>
    </rPh>
    <rPh sb="13" eb="15">
      <t>セタイ</t>
    </rPh>
    <phoneticPr fontId="23"/>
  </si>
  <si>
    <t>地域名・</t>
    <rPh sb="0" eb="3">
      <t>チイキメイ</t>
    </rPh>
    <phoneticPr fontId="23"/>
  </si>
  <si>
    <t>民営の
借　家</t>
    <rPh sb="0" eb="2">
      <t>ミンエイ</t>
    </rPh>
    <rPh sb="4" eb="5">
      <t>シャク</t>
    </rPh>
    <rPh sb="6" eb="7">
      <t>イエ</t>
    </rPh>
    <phoneticPr fontId="23"/>
  </si>
  <si>
    <t>給与 住宅</t>
    <rPh sb="0" eb="2">
      <t>キュウヨ</t>
    </rPh>
    <rPh sb="3" eb="5">
      <t>ジュウタク</t>
    </rPh>
    <phoneticPr fontId="23"/>
  </si>
  <si>
    <t>総　　　数</t>
    <rPh sb="0" eb="1">
      <t>フサ</t>
    </rPh>
    <rPh sb="4" eb="5">
      <t>カズ</t>
    </rPh>
    <phoneticPr fontId="23"/>
  </si>
  <si>
    <t>鴻巣地区</t>
    <rPh sb="0" eb="2">
      <t>コウノス</t>
    </rPh>
    <rPh sb="2" eb="4">
      <t>チク</t>
    </rPh>
    <phoneticPr fontId="23"/>
  </si>
  <si>
    <t>ふじみ野市</t>
    <rPh sb="3" eb="5">
      <t>ノシ</t>
    </rPh>
    <phoneticPr fontId="20"/>
  </si>
  <si>
    <t>箕田地区</t>
    <rPh sb="0" eb="2">
      <t>ミダ</t>
    </rPh>
    <rPh sb="2" eb="4">
      <t>チク</t>
    </rPh>
    <phoneticPr fontId="23"/>
  </si>
  <si>
    <t>雇人　の　ある業主</t>
    <rPh sb="0" eb="1">
      <t>ヤトイ</t>
    </rPh>
    <rPh sb="1" eb="2">
      <t>ジン</t>
    </rPh>
    <rPh sb="7" eb="9">
      <t>ギョウシュ</t>
    </rPh>
    <phoneticPr fontId="23"/>
  </si>
  <si>
    <t>赤見台地区</t>
    <rPh sb="0" eb="3">
      <t>アカミダイ</t>
    </rPh>
    <rPh sb="3" eb="5">
      <t>チク</t>
    </rPh>
    <phoneticPr fontId="23"/>
  </si>
  <si>
    <t>馬室地区</t>
    <rPh sb="0" eb="1">
      <t>ウマ</t>
    </rPh>
    <rPh sb="1" eb="2">
      <t>ムロ</t>
    </rPh>
    <rPh sb="2" eb="4">
      <t>チク</t>
    </rPh>
    <phoneticPr fontId="23"/>
  </si>
  <si>
    <t>笠原地区</t>
    <rPh sb="0" eb="2">
      <t>カサハラ</t>
    </rPh>
    <rPh sb="2" eb="4">
      <t>チク</t>
    </rPh>
    <phoneticPr fontId="23"/>
  </si>
  <si>
    <t>常光地区</t>
    <rPh sb="0" eb="2">
      <t>ジョウコウ</t>
    </rPh>
    <rPh sb="2" eb="4">
      <t>チク</t>
    </rPh>
    <phoneticPr fontId="23"/>
  </si>
  <si>
    <t>自宅外</t>
  </si>
  <si>
    <t>川里地域</t>
    <rPh sb="0" eb="2">
      <t>カワザト</t>
    </rPh>
    <rPh sb="2" eb="4">
      <t>チイキ</t>
    </rPh>
    <phoneticPr fontId="23"/>
  </si>
  <si>
    <t>10人以上</t>
    <rPh sb="3" eb="5">
      <t>イジョウ</t>
    </rPh>
    <phoneticPr fontId="23"/>
  </si>
  <si>
    <t>県内合計</t>
    <rPh sb="0" eb="2">
      <t>ケンナイ</t>
    </rPh>
    <rPh sb="2" eb="4">
      <t>ゴウケイ</t>
    </rPh>
    <phoneticPr fontId="23"/>
  </si>
  <si>
    <t>9.　配偶関係、年齢、男女別15歳以上人口</t>
    <rPh sb="3" eb="5">
      <t>ハイグウ</t>
    </rPh>
    <rPh sb="5" eb="7">
      <t>カンケイ</t>
    </rPh>
    <rPh sb="16" eb="17">
      <t>サイ</t>
    </rPh>
    <rPh sb="17" eb="19">
      <t>イジョウ</t>
    </rPh>
    <rPh sb="19" eb="21">
      <t>ジンコウ</t>
    </rPh>
    <phoneticPr fontId="23"/>
  </si>
  <si>
    <t>年　齢</t>
    <rPh sb="0" eb="1">
      <t>トシ</t>
    </rPh>
    <rPh sb="2" eb="3">
      <t>ヨワイ</t>
    </rPh>
    <phoneticPr fontId="23"/>
  </si>
  <si>
    <t>通学</t>
    <rPh sb="0" eb="2">
      <t>ツウガク</t>
    </rPh>
    <phoneticPr fontId="23"/>
  </si>
  <si>
    <t>男</t>
    <rPh sb="0" eb="1">
      <t>オトコ</t>
    </rPh>
    <phoneticPr fontId="23"/>
  </si>
  <si>
    <t>一般世帯数</t>
    <rPh sb="0" eb="2">
      <t>イッパン</t>
    </rPh>
    <rPh sb="2" eb="4">
      <t>セタイ</t>
    </rPh>
    <rPh sb="4" eb="5">
      <t>スウ</t>
    </rPh>
    <phoneticPr fontId="23"/>
  </si>
  <si>
    <t>女</t>
    <rPh sb="0" eb="1">
      <t>オンナ</t>
    </rPh>
    <phoneticPr fontId="23"/>
  </si>
  <si>
    <t>高齢単身者の男女</t>
    <rPh sb="0" eb="2">
      <t>コウレイ</t>
    </rPh>
    <rPh sb="2" eb="5">
      <t>タンシンシャ</t>
    </rPh>
    <rPh sb="6" eb="8">
      <t>ダンジョ</t>
    </rPh>
    <phoneticPr fontId="23"/>
  </si>
  <si>
    <t>有配偶</t>
    <rPh sb="0" eb="1">
      <t>ア</t>
    </rPh>
    <rPh sb="1" eb="3">
      <t>ハイグウシャ</t>
    </rPh>
    <phoneticPr fontId="23"/>
  </si>
  <si>
    <t>死別</t>
    <rPh sb="0" eb="1">
      <t>シ</t>
    </rPh>
    <rPh sb="1" eb="2">
      <t>ベツ</t>
    </rPh>
    <phoneticPr fontId="23"/>
  </si>
  <si>
    <t>離別</t>
    <rPh sb="0" eb="2">
      <t>リベツ</t>
    </rPh>
    <phoneticPr fontId="23"/>
  </si>
  <si>
    <t>総　数</t>
    <rPh sb="0" eb="3">
      <t>ソウスウ</t>
    </rPh>
    <phoneticPr fontId="23"/>
  </si>
  <si>
    <t>20～24歳</t>
    <phoneticPr fontId="23"/>
  </si>
  <si>
    <t>30～34歳</t>
    <phoneticPr fontId="23"/>
  </si>
  <si>
    <t>自宅外の自市で従業・通学</t>
    <rPh sb="0" eb="2">
      <t>ジタク</t>
    </rPh>
    <rPh sb="2" eb="3">
      <t>ガイ</t>
    </rPh>
    <rPh sb="4" eb="5">
      <t>ジ</t>
    </rPh>
    <rPh sb="5" eb="6">
      <t>シナイ</t>
    </rPh>
    <rPh sb="7" eb="9">
      <t>ジュウギョウ</t>
    </rPh>
    <rPh sb="10" eb="12">
      <t>ツウガク</t>
    </rPh>
    <phoneticPr fontId="23"/>
  </si>
  <si>
    <t>35～39歳</t>
    <phoneticPr fontId="23"/>
  </si>
  <si>
    <t>自宅で従業</t>
    <rPh sb="0" eb="2">
      <t>ジタク</t>
    </rPh>
    <rPh sb="3" eb="5">
      <t>ジュウギョウ</t>
    </rPh>
    <phoneticPr fontId="23"/>
  </si>
  <si>
    <t>45～49歳</t>
    <phoneticPr fontId="23"/>
  </si>
  <si>
    <t>50～54歳</t>
    <phoneticPr fontId="23"/>
  </si>
  <si>
    <t>金融業,保険業</t>
    <rPh sb="0" eb="3">
      <t>キンユウギョウ</t>
    </rPh>
    <rPh sb="4" eb="7">
      <t>ホケンギョウ</t>
    </rPh>
    <phoneticPr fontId="23"/>
  </si>
  <si>
    <t>55～59歳</t>
    <phoneticPr fontId="23"/>
  </si>
  <si>
    <t>産業大分類</t>
    <rPh sb="0" eb="2">
      <t>サンギョウ</t>
    </rPh>
    <rPh sb="2" eb="5">
      <t>ダイブンルイ</t>
    </rPh>
    <phoneticPr fontId="23"/>
  </si>
  <si>
    <t>就業者数</t>
    <rPh sb="0" eb="2">
      <t>シュウギョウ</t>
    </rPh>
    <rPh sb="2" eb="3">
      <t>シャ</t>
    </rPh>
    <rPh sb="3" eb="4">
      <t>スウ</t>
    </rPh>
    <phoneticPr fontId="23"/>
  </si>
  <si>
    <t>60～64歳</t>
    <phoneticPr fontId="23"/>
  </si>
  <si>
    <t>65～69歳</t>
    <phoneticPr fontId="23"/>
  </si>
  <si>
    <t>80～84歳</t>
    <phoneticPr fontId="23"/>
  </si>
  <si>
    <t>85歳以上</t>
    <rPh sb="3" eb="5">
      <t>イジョウ</t>
    </rPh>
    <phoneticPr fontId="23"/>
  </si>
  <si>
    <t>注）*は配偶関係「不詳」を含む</t>
    <rPh sb="0" eb="1">
      <t>チュウ</t>
    </rPh>
    <rPh sb="4" eb="6">
      <t>ハイグウシャ</t>
    </rPh>
    <rPh sb="6" eb="8">
      <t>カンケイ</t>
    </rPh>
    <rPh sb="9" eb="11">
      <t>フショウ</t>
    </rPh>
    <rPh sb="13" eb="14">
      <t>フク</t>
    </rPh>
    <phoneticPr fontId="23"/>
  </si>
  <si>
    <t>運輸業,郵便業</t>
    <rPh sb="0" eb="3">
      <t>ウンユギョウ</t>
    </rPh>
    <rPh sb="4" eb="6">
      <t>ユウビン</t>
    </rPh>
    <rPh sb="6" eb="7">
      <t>ギョウ</t>
    </rPh>
    <phoneticPr fontId="23"/>
  </si>
  <si>
    <t>10.　年齢、男女別高齢単身者数</t>
    <rPh sb="4" eb="6">
      <t>ネンレイ</t>
    </rPh>
    <rPh sb="7" eb="9">
      <t>ダンジョ</t>
    </rPh>
    <rPh sb="9" eb="10">
      <t>ベツ</t>
    </rPh>
    <rPh sb="10" eb="12">
      <t>コウレイ</t>
    </rPh>
    <rPh sb="12" eb="15">
      <t>タンシンシャ</t>
    </rPh>
    <rPh sb="15" eb="16">
      <t>スウ</t>
    </rPh>
    <phoneticPr fontId="23"/>
  </si>
  <si>
    <t>総数</t>
    <rPh sb="0" eb="2">
      <t>ソウスウ</t>
    </rPh>
    <phoneticPr fontId="23"/>
  </si>
  <si>
    <t>（別掲）60歳以上</t>
    <rPh sb="7" eb="9">
      <t>イジョウ</t>
    </rPh>
    <phoneticPr fontId="23"/>
  </si>
  <si>
    <t>65歳以上の高齢単身者数</t>
    <rPh sb="2" eb="3">
      <t>サイ</t>
    </rPh>
    <rPh sb="3" eb="5">
      <t>イジョウ</t>
    </rPh>
    <rPh sb="6" eb="8">
      <t>コウレイシャ</t>
    </rPh>
    <rPh sb="8" eb="11">
      <t>タンシンシャ</t>
    </rPh>
    <rPh sb="11" eb="12">
      <t>スウ</t>
    </rPh>
    <phoneticPr fontId="23"/>
  </si>
  <si>
    <t>小鹿野町</t>
    <rPh sb="0" eb="3">
      <t>オガノ</t>
    </rPh>
    <rPh sb="3" eb="4">
      <t>マチ</t>
    </rPh>
    <phoneticPr fontId="20"/>
  </si>
  <si>
    <t>夫婦と両親から成る世　帯</t>
    <rPh sb="0" eb="2">
      <t>フウフ</t>
    </rPh>
    <rPh sb="3" eb="5">
      <t>リョウシン</t>
    </rPh>
    <rPh sb="7" eb="8">
      <t>ナ</t>
    </rPh>
    <rPh sb="9" eb="12">
      <t>セタイ</t>
    </rPh>
    <phoneticPr fontId="23"/>
  </si>
  <si>
    <t>国名</t>
    <rPh sb="0" eb="1">
      <t>クニ</t>
    </rPh>
    <rPh sb="1" eb="2">
      <t>メイ</t>
    </rPh>
    <phoneticPr fontId="23"/>
  </si>
  <si>
    <t>従業も通学　　もしていない</t>
    <rPh sb="0" eb="2">
      <t>ジュウギョウ</t>
    </rPh>
    <rPh sb="3" eb="5">
      <t>ツウガク</t>
    </rPh>
    <phoneticPr fontId="23"/>
  </si>
  <si>
    <t>※</t>
    <phoneticPr fontId="23"/>
  </si>
  <si>
    <t>情報通信業</t>
    <rPh sb="0" eb="2">
      <t>ジョウホウ</t>
    </rPh>
    <rPh sb="2" eb="5">
      <t>ツウシンギョウ</t>
    </rPh>
    <phoneticPr fontId="23"/>
  </si>
  <si>
    <t>他県で
従業・通学</t>
    <rPh sb="0" eb="2">
      <t>タケン</t>
    </rPh>
    <phoneticPr fontId="23"/>
  </si>
  <si>
    <t>中国</t>
    <rPh sb="0" eb="2">
      <t>チュウゴク</t>
    </rPh>
    <phoneticPr fontId="23"/>
  </si>
  <si>
    <t>フィリピン</t>
    <phoneticPr fontId="23"/>
  </si>
  <si>
    <t>タイ</t>
    <phoneticPr fontId="23"/>
  </si>
  <si>
    <t>アメリカ</t>
    <phoneticPr fontId="23"/>
  </si>
  <si>
    <t>　　　世　　　　　帯　　　　　数</t>
    <rPh sb="3" eb="16">
      <t>セタイスウ</t>
    </rPh>
    <phoneticPr fontId="23"/>
  </si>
  <si>
    <t>自宅外</t>
    <rPh sb="0" eb="3">
      <t>ジタクガイ</t>
    </rPh>
    <phoneticPr fontId="23"/>
  </si>
  <si>
    <t>ブラジル</t>
    <phoneticPr fontId="23"/>
  </si>
  <si>
    <t>（再掲）</t>
    <rPh sb="1" eb="3">
      <t>サイケイ</t>
    </rPh>
    <phoneticPr fontId="23"/>
  </si>
  <si>
    <t>富士見市</t>
    <rPh sb="0" eb="4">
      <t>フジミシ</t>
    </rPh>
    <phoneticPr fontId="20"/>
  </si>
  <si>
    <t>12.　母子世帯・父子世帯</t>
    <rPh sb="4" eb="6">
      <t>ボシ</t>
    </rPh>
    <rPh sb="6" eb="8">
      <t>セタイ</t>
    </rPh>
    <rPh sb="9" eb="11">
      <t>フシ</t>
    </rPh>
    <rPh sb="11" eb="13">
      <t>セタイ</t>
    </rPh>
    <phoneticPr fontId="23"/>
  </si>
  <si>
    <t>世帯人員</t>
    <rPh sb="0" eb="2">
      <t>セタイスウ</t>
    </rPh>
    <rPh sb="2" eb="4">
      <t>ジンイン</t>
    </rPh>
    <phoneticPr fontId="23"/>
  </si>
  <si>
    <t>16.　昼間人口</t>
    <rPh sb="4" eb="6">
      <t>チュウカン</t>
    </rPh>
    <rPh sb="6" eb="8">
      <t>ジンコウ</t>
    </rPh>
    <phoneticPr fontId="23"/>
  </si>
  <si>
    <t>6歳未満世帯員のいる一般世帯</t>
    <rPh sb="1" eb="4">
      <t>サイミマン</t>
    </rPh>
    <rPh sb="4" eb="7">
      <t>セタイイン</t>
    </rPh>
    <rPh sb="10" eb="12">
      <t>イッパン</t>
    </rPh>
    <rPh sb="12" eb="14">
      <t>セタイ</t>
    </rPh>
    <phoneticPr fontId="2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</si>
  <si>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</si>
  <si>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父子世帯</t>
    <rPh sb="0" eb="2">
      <t>フシ</t>
    </rPh>
    <rPh sb="2" eb="4">
      <t>セタイ</t>
    </rPh>
    <phoneticPr fontId="23"/>
  </si>
  <si>
    <t>注）他の世帯員がいる世帯を含む</t>
    <rPh sb="0" eb="1">
      <t>チュウ</t>
    </rPh>
    <rPh sb="2" eb="3">
      <t>タ</t>
    </rPh>
    <rPh sb="4" eb="7">
      <t>セタイイン</t>
    </rPh>
    <rPh sb="10" eb="12">
      <t>セタイ</t>
    </rPh>
    <rPh sb="13" eb="14">
      <t>フク</t>
    </rPh>
    <phoneticPr fontId="23"/>
  </si>
  <si>
    <t>羽生市</t>
    <rPh sb="0" eb="3">
      <t>ハニュウシ</t>
    </rPh>
    <phoneticPr fontId="20"/>
  </si>
  <si>
    <t>従　業</t>
    <rPh sb="0" eb="3">
      <t>ジュウギョウ</t>
    </rPh>
    <phoneticPr fontId="23"/>
  </si>
  <si>
    <t>総　　数*</t>
    <rPh sb="0" eb="1">
      <t>フサ</t>
    </rPh>
    <rPh sb="3" eb="4">
      <t>カズ</t>
    </rPh>
    <phoneticPr fontId="23"/>
  </si>
  <si>
    <t>浦和区</t>
    <rPh sb="0" eb="2">
      <t>ウラワ</t>
    </rPh>
    <rPh sb="2" eb="3">
      <t>ク</t>
    </rPh>
    <phoneticPr fontId="23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</si>
  <si>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23"/>
  </si>
  <si>
    <t>建設業</t>
    <rPh sb="0" eb="3">
      <t>ケンセツギョウ</t>
    </rPh>
    <phoneticPr fontId="23"/>
  </si>
  <si>
    <t>通勤・通学者数</t>
    <rPh sb="0" eb="2">
      <t>ツウキン</t>
    </rPh>
    <rPh sb="3" eb="6">
      <t>ツウガクシャ</t>
    </rPh>
    <rPh sb="6" eb="7">
      <t>スウ</t>
    </rPh>
    <phoneticPr fontId="23"/>
  </si>
  <si>
    <t>(他に分類されないもの)</t>
    <rPh sb="1" eb="2">
      <t>ホカ</t>
    </rPh>
    <rPh sb="3" eb="5">
      <t>ブンルイ</t>
    </rPh>
    <phoneticPr fontId="23"/>
  </si>
  <si>
    <t>うち他県に常住</t>
    <rPh sb="2" eb="4">
      <t>タケン</t>
    </rPh>
    <rPh sb="5" eb="7">
      <t>ジョウジュウ</t>
    </rPh>
    <phoneticPr fontId="23"/>
  </si>
  <si>
    <t>市全体</t>
    <rPh sb="0" eb="1">
      <t>シ</t>
    </rPh>
    <rPh sb="1" eb="3">
      <t>ゼンタイ</t>
    </rPh>
    <phoneticPr fontId="23"/>
  </si>
  <si>
    <t>その他の世帯</t>
    <rPh sb="0" eb="3">
      <t>ソノタ</t>
    </rPh>
    <rPh sb="4" eb="6">
      <t>セタイ</t>
    </rPh>
    <phoneticPr fontId="23"/>
  </si>
  <si>
    <t>通勤者のみ</t>
    <rPh sb="0" eb="3">
      <t>ツウキンシャ</t>
    </rPh>
    <phoneticPr fontId="23"/>
  </si>
  <si>
    <t>就業・通学</t>
    <rPh sb="0" eb="2">
      <t>シュウギョウ</t>
    </rPh>
    <rPh sb="3" eb="5">
      <t>ツウガク</t>
    </rPh>
    <phoneticPr fontId="2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</si>
  <si>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3"/>
  </si>
  <si>
    <t>横瀬町</t>
    <rPh sb="0" eb="3">
      <t>ヨコゼマチ</t>
    </rPh>
    <phoneticPr fontId="20"/>
  </si>
  <si>
    <t>うち12歳未満通学者有</t>
    <rPh sb="4" eb="5">
      <t>サイ</t>
    </rPh>
    <rPh sb="5" eb="7">
      <t>ミマン</t>
    </rPh>
    <rPh sb="7" eb="10">
      <t>ツウガクシャ</t>
    </rPh>
    <rPh sb="10" eb="11">
      <t>ア</t>
    </rPh>
    <phoneticPr fontId="23"/>
  </si>
  <si>
    <t>高齢者と</t>
    <rPh sb="0" eb="3">
      <t>コウレイシャ</t>
    </rPh>
    <phoneticPr fontId="23"/>
  </si>
  <si>
    <t>高齢者と　幼 児 と　　女性のみ</t>
    <rPh sb="0" eb="3">
      <t>コウレイシャ</t>
    </rPh>
    <rPh sb="5" eb="8">
      <t>ヨウジ</t>
    </rPh>
    <rPh sb="12" eb="14">
      <t>ジョセイ</t>
    </rPh>
    <phoneticPr fontId="23"/>
  </si>
  <si>
    <t>女性のみ</t>
    <rPh sb="0" eb="2">
      <t>ジョセイ</t>
    </rPh>
    <phoneticPr fontId="23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</si>
  <si>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23"/>
  </si>
  <si>
    <t>通 学 者</t>
    <rPh sb="0" eb="3">
      <t>ツウガク</t>
    </rPh>
    <rPh sb="4" eb="5">
      <t>シュウギョウシャ</t>
    </rPh>
    <phoneticPr fontId="23"/>
  </si>
  <si>
    <t>通勤・通学者が0人</t>
    <rPh sb="0" eb="2">
      <t>ツウキン</t>
    </rPh>
    <rPh sb="3" eb="6">
      <t>ツウガクシャ</t>
    </rPh>
    <rPh sb="8" eb="9">
      <t>ニン</t>
    </rPh>
    <phoneticPr fontId="23"/>
  </si>
  <si>
    <t>加須市</t>
    <rPh sb="0" eb="3">
      <t>カゾシ</t>
    </rPh>
    <phoneticPr fontId="20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</si>
  <si>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23"/>
  </si>
  <si>
    <t>自宅就業者</t>
    <rPh sb="0" eb="2">
      <t>ジタク</t>
    </rPh>
    <rPh sb="2" eb="5">
      <t>シュウギョウシャ</t>
    </rPh>
    <phoneticPr fontId="23"/>
  </si>
  <si>
    <t>朝霞市</t>
    <rPh sb="0" eb="3">
      <t>アサカシ</t>
    </rPh>
    <phoneticPr fontId="23"/>
  </si>
  <si>
    <t>通勤者</t>
    <rPh sb="0" eb="3">
      <t>ツウキンシャ</t>
    </rPh>
    <phoneticPr fontId="23"/>
  </si>
  <si>
    <t>通学者</t>
    <rPh sb="0" eb="3">
      <t>ツウガクシャ</t>
    </rPh>
    <phoneticPr fontId="23"/>
  </si>
  <si>
    <t>従業地・通学地による人口</t>
    <rPh sb="0" eb="2">
      <t>ジュウギョウ</t>
    </rPh>
    <rPh sb="2" eb="3">
      <t>チ</t>
    </rPh>
    <rPh sb="4" eb="6">
      <t>ツウガク</t>
    </rPh>
    <rPh sb="6" eb="7">
      <t>チ</t>
    </rPh>
    <rPh sb="10" eb="12">
      <t>ジンコウ</t>
    </rPh>
    <phoneticPr fontId="23"/>
  </si>
  <si>
    <t>平成27年</t>
    <rPh sb="0" eb="2">
      <t>ヘイセイ</t>
    </rPh>
    <rPh sb="4" eb="5">
      <t>ネン</t>
    </rPh>
    <phoneticPr fontId="23"/>
  </si>
  <si>
    <t>川島町</t>
    <rPh sb="0" eb="2">
      <t>カワジマ</t>
    </rPh>
    <rPh sb="2" eb="3">
      <t>マチ</t>
    </rPh>
    <phoneticPr fontId="37"/>
  </si>
  <si>
    <t>14.　世帯の家族類型別一般世帯数等</t>
    <rPh sb="4" eb="6">
      <t>セタイ</t>
    </rPh>
    <rPh sb="7" eb="9">
      <t>カゾク</t>
    </rPh>
    <rPh sb="9" eb="11">
      <t>ルイケイ</t>
    </rPh>
    <rPh sb="11" eb="12">
      <t>ベツ</t>
    </rPh>
    <rPh sb="12" eb="14">
      <t>イッパン</t>
    </rPh>
    <rPh sb="14" eb="16">
      <t>セタイ</t>
    </rPh>
    <rPh sb="16" eb="17">
      <t>スウ</t>
    </rPh>
    <rPh sb="17" eb="18">
      <t>トウ</t>
    </rPh>
    <phoneticPr fontId="23"/>
  </si>
  <si>
    <t>農業，林業</t>
    <rPh sb="0" eb="1">
      <t>ノウ</t>
    </rPh>
    <rPh sb="1" eb="2">
      <t>ギョウ</t>
    </rPh>
    <rPh sb="3" eb="5">
      <t>リンギョウ</t>
    </rPh>
    <phoneticPr fontId="23"/>
  </si>
  <si>
    <t>親族</t>
    <rPh sb="0" eb="2">
      <t>シンゾク</t>
    </rPh>
    <phoneticPr fontId="23"/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</si>
  <si>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23"/>
  </si>
  <si>
    <t>不詳</t>
    <rPh sb="0" eb="2">
      <t>フショウ</t>
    </rPh>
    <phoneticPr fontId="23"/>
  </si>
  <si>
    <t>夫婦のみの 世 帯</t>
    <rPh sb="0" eb="2">
      <t>フウフ</t>
    </rPh>
    <rPh sb="6" eb="9">
      <t>セタイ</t>
    </rPh>
    <phoneticPr fontId="23"/>
  </si>
  <si>
    <t>会社などの独身寮の単身者</t>
    <rPh sb="0" eb="2">
      <t>カイシャ</t>
    </rPh>
    <rPh sb="5" eb="8">
      <t>ドクシンリョウ</t>
    </rPh>
    <rPh sb="9" eb="12">
      <t>タンシンシャ</t>
    </rPh>
    <phoneticPr fontId="23"/>
  </si>
  <si>
    <t>のみの世帯</t>
    <rPh sb="3" eb="5">
      <t>セタイ</t>
    </rPh>
    <phoneticPr fontId="23"/>
  </si>
  <si>
    <t>非親族を含む世　帯</t>
    <rPh sb="0" eb="1">
      <t>ヒ</t>
    </rPh>
    <rPh sb="1" eb="3">
      <t>シンゾク</t>
    </rPh>
    <rPh sb="4" eb="5">
      <t>フク</t>
    </rPh>
    <rPh sb="6" eb="9">
      <t>セタイ</t>
    </rPh>
    <phoneticPr fontId="23"/>
  </si>
  <si>
    <t>他県で　従　業</t>
    <rPh sb="0" eb="2">
      <t>タケン</t>
    </rPh>
    <rPh sb="4" eb="7">
      <t>ジュウギョウ</t>
    </rPh>
    <phoneticPr fontId="23"/>
  </si>
  <si>
    <t>運輸業,郵便業</t>
    <rPh sb="4" eb="6">
      <t>ユウビン</t>
    </rPh>
    <rPh sb="6" eb="7">
      <t>ギョウ</t>
    </rPh>
    <phoneticPr fontId="23"/>
  </si>
  <si>
    <t>夫婦と子供から成る 世 帯</t>
    <rPh sb="0" eb="2">
      <t>フウフ</t>
    </rPh>
    <rPh sb="3" eb="5">
      <t>コドモ</t>
    </rPh>
    <rPh sb="7" eb="8">
      <t>ナ</t>
    </rPh>
    <rPh sb="10" eb="13">
      <t>セタイ</t>
    </rPh>
    <phoneticPr fontId="23"/>
  </si>
  <si>
    <t>複合サービス事業</t>
    <rPh sb="0" eb="2">
      <t>フクゴウ</t>
    </rPh>
    <rPh sb="6" eb="8">
      <t>ジギョウ</t>
    </rPh>
    <phoneticPr fontId="23"/>
  </si>
  <si>
    <t>男親と子供から成る 世 帯</t>
    <rPh sb="0" eb="1">
      <t>オトコ</t>
    </rPh>
    <rPh sb="1" eb="2">
      <t>オヤ</t>
    </rPh>
    <rPh sb="3" eb="5">
      <t>コドモ</t>
    </rPh>
    <rPh sb="7" eb="8">
      <t>ナ</t>
    </rPh>
    <rPh sb="10" eb="13">
      <t>セタイ</t>
    </rPh>
    <phoneticPr fontId="23"/>
  </si>
  <si>
    <t>夫婦とひとり親から成る世帯</t>
    <rPh sb="0" eb="2">
      <t>フウフ</t>
    </rPh>
    <rPh sb="6" eb="7">
      <t>リョウシン</t>
    </rPh>
    <rPh sb="9" eb="10">
      <t>ナ</t>
    </rPh>
    <rPh sb="11" eb="13">
      <t>セタイ</t>
    </rPh>
    <phoneticPr fontId="23"/>
  </si>
  <si>
    <t>夫婦､親と他の親族から成る世帯</t>
    <rPh sb="0" eb="2">
      <t>フウフ</t>
    </rPh>
    <rPh sb="3" eb="4">
      <t>オヤ</t>
    </rPh>
    <rPh sb="5" eb="6">
      <t>タ</t>
    </rPh>
    <rPh sb="7" eb="9">
      <t>シンゾク</t>
    </rPh>
    <rPh sb="11" eb="12">
      <t>ナ</t>
    </rPh>
    <rPh sb="13" eb="15">
      <t>セタイ</t>
    </rPh>
    <phoneticPr fontId="23"/>
  </si>
  <si>
    <t>60 ～ 64</t>
    <phoneticPr fontId="23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</si>
  <si>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23"/>
  </si>
  <si>
    <t>他に分類されない世帯</t>
    <rPh sb="0" eb="1">
      <t>タ</t>
    </rPh>
    <rPh sb="2" eb="4">
      <t>ブンルイ</t>
    </rPh>
    <rPh sb="8" eb="10">
      <t>セタイ</t>
    </rPh>
    <phoneticPr fontId="23"/>
  </si>
  <si>
    <t>一般世帯人員</t>
    <rPh sb="0" eb="2">
      <t>イッパン</t>
    </rPh>
    <rPh sb="2" eb="4">
      <t>セタイ</t>
    </rPh>
    <rPh sb="4" eb="6">
      <t>ジンイン</t>
    </rPh>
    <phoneticPr fontId="23"/>
  </si>
  <si>
    <t>6歳未満世帯員のいる一般世帯</t>
    <rPh sb="1" eb="2">
      <t>サイ</t>
    </rPh>
    <rPh sb="2" eb="4">
      <t>ミマン</t>
    </rPh>
    <rPh sb="4" eb="7">
      <t>セタイイン</t>
    </rPh>
    <rPh sb="10" eb="12">
      <t>イッパン</t>
    </rPh>
    <rPh sb="12" eb="14">
      <t>セタイ</t>
    </rPh>
    <phoneticPr fontId="23"/>
  </si>
  <si>
    <t>（世帯の主な就業者が業主）</t>
    <rPh sb="1" eb="3">
      <t>セタイ</t>
    </rPh>
    <rPh sb="4" eb="5">
      <t>オモ</t>
    </rPh>
    <rPh sb="6" eb="9">
      <t>シュウギョウシャ</t>
    </rPh>
    <rPh sb="10" eb="12">
      <t>ギョウシュ</t>
    </rPh>
    <phoneticPr fontId="23"/>
  </si>
  <si>
    <t>18歳未満世帯人員</t>
    <rPh sb="2" eb="3">
      <t>サイ</t>
    </rPh>
    <rPh sb="3" eb="5">
      <t>ミマン</t>
    </rPh>
    <rPh sb="5" eb="7">
      <t>セタイ</t>
    </rPh>
    <rPh sb="7" eb="9">
      <t>ジンイン</t>
    </rPh>
    <phoneticPr fontId="23"/>
  </si>
  <si>
    <t>15.　世帯人員別一般世帯数及び世帯人員</t>
    <rPh sb="4" eb="6">
      <t>セタイ</t>
    </rPh>
    <rPh sb="6" eb="8">
      <t>ジンイン</t>
    </rPh>
    <rPh sb="8" eb="9">
      <t>ベツ</t>
    </rPh>
    <rPh sb="9" eb="11">
      <t>イッパン</t>
    </rPh>
    <rPh sb="11" eb="14">
      <t>セタイスウ</t>
    </rPh>
    <rPh sb="14" eb="15">
      <t>オヨ</t>
    </rPh>
    <rPh sb="16" eb="18">
      <t>セタイ</t>
    </rPh>
    <rPh sb="18" eb="20">
      <t>ジンイン</t>
    </rPh>
    <phoneticPr fontId="23"/>
  </si>
  <si>
    <t>流出人口</t>
    <rPh sb="0" eb="2">
      <t>リュウシュツ</t>
    </rPh>
    <rPh sb="2" eb="4">
      <t>ジンコウ</t>
    </rPh>
    <phoneticPr fontId="23"/>
  </si>
  <si>
    <t>一　　　　　　般　　　　　　世　　　　　　帯</t>
    <rPh sb="0" eb="8">
      <t>イッパン</t>
    </rPh>
    <rPh sb="14" eb="22">
      <t>セタイ</t>
    </rPh>
    <phoneticPr fontId="23"/>
  </si>
  <si>
    <t>皆野町</t>
    <rPh sb="0" eb="2">
      <t>ミナノ</t>
    </rPh>
    <rPh sb="2" eb="3">
      <t>マチ</t>
    </rPh>
    <phoneticPr fontId="20"/>
  </si>
  <si>
    <t>労働者派遣事業所の派遣社員</t>
    <rPh sb="0" eb="3">
      <t>ロウドウシャ</t>
    </rPh>
    <rPh sb="3" eb="5">
      <t>ハケン</t>
    </rPh>
    <rPh sb="5" eb="7">
      <t>ジギョウ</t>
    </rPh>
    <rPh sb="7" eb="8">
      <t>ショ</t>
    </rPh>
    <rPh sb="9" eb="11">
      <t>ハケン</t>
    </rPh>
    <rPh sb="11" eb="13">
      <t>シャイン</t>
    </rPh>
    <phoneticPr fontId="23"/>
  </si>
  <si>
    <t>1世帯当たり人員</t>
    <rPh sb="1" eb="3">
      <t>セタイ</t>
    </rPh>
    <rPh sb="3" eb="4">
      <t>ア</t>
    </rPh>
    <rPh sb="6" eb="8">
      <t>ジンイン</t>
    </rPh>
    <phoneticPr fontId="23"/>
  </si>
  <si>
    <t>間借り・下宿などの単身者</t>
    <rPh sb="0" eb="2">
      <t>マガ</t>
    </rPh>
    <rPh sb="4" eb="6">
      <t>ゲシュク</t>
    </rPh>
    <rPh sb="9" eb="12">
      <t>タンシンシャ</t>
    </rPh>
    <phoneticPr fontId="23"/>
  </si>
  <si>
    <t>1人</t>
    <rPh sb="1" eb="2">
      <t>ニン</t>
    </rPh>
    <phoneticPr fontId="23"/>
  </si>
  <si>
    <t>35～39</t>
    <phoneticPr fontId="23"/>
  </si>
  <si>
    <t>2人</t>
  </si>
  <si>
    <t>三芳町</t>
    <rPh sb="0" eb="3">
      <t>ミヨシマチ</t>
    </rPh>
    <phoneticPr fontId="20"/>
  </si>
  <si>
    <t>3人</t>
  </si>
  <si>
    <t>5人</t>
  </si>
  <si>
    <t>6人</t>
  </si>
  <si>
    <t>8人</t>
  </si>
  <si>
    <t>9人</t>
  </si>
  <si>
    <t>他県で</t>
    <rPh sb="0" eb="2">
      <t>タケン</t>
    </rPh>
    <phoneticPr fontId="23"/>
  </si>
  <si>
    <t>平成</t>
    <rPh sb="0" eb="2">
      <t>ヘイセイ</t>
    </rPh>
    <phoneticPr fontId="23"/>
  </si>
  <si>
    <t>注）*は世帯の種類不詳分を含む</t>
    <rPh sb="0" eb="1">
      <t>チュウ</t>
    </rPh>
    <rPh sb="4" eb="6">
      <t>セタイ</t>
    </rPh>
    <rPh sb="7" eb="9">
      <t>シュルイ</t>
    </rPh>
    <rPh sb="9" eb="11">
      <t>フショウ</t>
    </rPh>
    <rPh sb="11" eb="12">
      <t>ブン</t>
    </rPh>
    <rPh sb="13" eb="14">
      <t>フク</t>
    </rPh>
    <phoneticPr fontId="23"/>
  </si>
  <si>
    <t>常住人口</t>
    <rPh sb="0" eb="2">
      <t>ジョウジュウ</t>
    </rPh>
    <rPh sb="2" eb="4">
      <t>ジンコウ</t>
    </rPh>
    <phoneticPr fontId="23"/>
  </si>
  <si>
    <t>三郷市</t>
    <rPh sb="0" eb="3">
      <t>ミサトシ</t>
    </rPh>
    <phoneticPr fontId="37"/>
  </si>
  <si>
    <t>昼間人口</t>
    <rPh sb="0" eb="2">
      <t>チュウカン</t>
    </rPh>
    <rPh sb="2" eb="4">
      <t>ジンコウ</t>
    </rPh>
    <phoneticPr fontId="23"/>
  </si>
  <si>
    <t>昼間人口比率(%)</t>
    <rPh sb="0" eb="2">
      <t>チュウカン</t>
    </rPh>
    <rPh sb="2" eb="4">
      <t>ジンコウ</t>
    </rPh>
    <rPh sb="4" eb="6">
      <t>ヒリツ</t>
    </rPh>
    <phoneticPr fontId="23"/>
  </si>
  <si>
    <t>流     入     人     口</t>
    <rPh sb="0" eb="1">
      <t>リュウ</t>
    </rPh>
    <rPh sb="6" eb="7">
      <t>ニュウ</t>
    </rPh>
    <rPh sb="12" eb="13">
      <t>ニン</t>
    </rPh>
    <rPh sb="18" eb="19">
      <t>クチ</t>
    </rPh>
    <phoneticPr fontId="23"/>
  </si>
  <si>
    <t>昭和</t>
    <rPh sb="0" eb="2">
      <t>ショウワ</t>
    </rPh>
    <phoneticPr fontId="23"/>
  </si>
  <si>
    <t>17.　世帯の経済構成別一般世帯数、一般世帯人員、就業者数及び１世帯当たり人員</t>
    <rPh sb="4" eb="6">
      <t>セタイ</t>
    </rPh>
    <rPh sb="7" eb="9">
      <t>ケイザイ</t>
    </rPh>
    <rPh sb="9" eb="11">
      <t>コウセイ</t>
    </rPh>
    <rPh sb="11" eb="12">
      <t>ベツ</t>
    </rPh>
    <rPh sb="12" eb="14">
      <t>イッパン</t>
    </rPh>
    <rPh sb="14" eb="16">
      <t>セタイ</t>
    </rPh>
    <rPh sb="16" eb="17">
      <t>スウ</t>
    </rPh>
    <rPh sb="18" eb="20">
      <t>イッパン</t>
    </rPh>
    <rPh sb="20" eb="22">
      <t>セタイ</t>
    </rPh>
    <rPh sb="22" eb="24">
      <t>ジンイン</t>
    </rPh>
    <rPh sb="25" eb="27">
      <t>シュウギョウ</t>
    </rPh>
    <rPh sb="27" eb="28">
      <t>シャ</t>
    </rPh>
    <rPh sb="28" eb="29">
      <t>スウ</t>
    </rPh>
    <rPh sb="29" eb="30">
      <t>オヨ</t>
    </rPh>
    <rPh sb="32" eb="34">
      <t>セタイ</t>
    </rPh>
    <rPh sb="34" eb="35">
      <t>ア</t>
    </rPh>
    <rPh sb="37" eb="39">
      <t>ジンイン</t>
    </rPh>
    <phoneticPr fontId="23"/>
  </si>
  <si>
    <t>総　　　　　　　数</t>
    <rPh sb="0" eb="1">
      <t>フサ</t>
    </rPh>
    <rPh sb="8" eb="9">
      <t>カズ</t>
    </rPh>
    <phoneticPr fontId="23"/>
  </si>
  <si>
    <t>男 女 別及び年齢</t>
    <rPh sb="0" eb="3">
      <t>ダンジョ</t>
    </rPh>
    <rPh sb="4" eb="5">
      <t>ベツ</t>
    </rPh>
    <rPh sb="5" eb="6">
      <t>オヨ</t>
    </rPh>
    <rPh sb="7" eb="9">
      <t>ネンレイ</t>
    </rPh>
    <phoneticPr fontId="23"/>
  </si>
  <si>
    <t>常住</t>
    <rPh sb="0" eb="2">
      <t>ジョウジュウ</t>
    </rPh>
    <phoneticPr fontId="23"/>
  </si>
  <si>
    <t>家庭内職者</t>
    <rPh sb="0" eb="2">
      <t>カテイ</t>
    </rPh>
    <rPh sb="2" eb="4">
      <t>ナイショク</t>
    </rPh>
    <rPh sb="4" eb="5">
      <t>シャ</t>
    </rPh>
    <phoneticPr fontId="23"/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</si>
  <si>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23"/>
  </si>
  <si>
    <t>寄居町</t>
    <rPh sb="0" eb="2">
      <t>ヨリイ</t>
    </rPh>
    <rPh sb="2" eb="3">
      <t>マチ</t>
    </rPh>
    <phoneticPr fontId="20"/>
  </si>
  <si>
    <r>
      <t>公</t>
    </r>
    <r>
      <rPr>
        <sz val="10"/>
        <rFont val="ＭＳ 明朝"/>
        <family val="1"/>
        <charset val="128"/>
      </rPr>
      <t>務</t>
    </r>
    <r>
      <rPr>
        <sz val="6"/>
        <rFont val="ＭＳ 明朝"/>
        <family val="1"/>
        <charset val="128"/>
      </rPr>
      <t>(他に分類されないものを除く)</t>
    </r>
    <rPh sb="3" eb="4">
      <t>ホカ</t>
    </rPh>
    <rPh sb="5" eb="7">
      <t>ブンルイ</t>
    </rPh>
    <rPh sb="14" eb="15">
      <t>ノゾ</t>
    </rPh>
    <phoneticPr fontId="23"/>
  </si>
  <si>
    <t>パート・アルバイト・その他</t>
    <rPh sb="12" eb="13">
      <t>タ</t>
    </rPh>
    <phoneticPr fontId="23"/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</si>
  <si>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23"/>
  </si>
  <si>
    <t>19.　産業別人口</t>
    <rPh sb="4" eb="6">
      <t>サンギョウ</t>
    </rPh>
    <rPh sb="6" eb="7">
      <t>ベツ</t>
    </rPh>
    <rPh sb="7" eb="9">
      <t>ジンコウ</t>
    </rPh>
    <phoneticPr fontId="23"/>
  </si>
  <si>
    <t>非就業者世帯</t>
    <rPh sb="0" eb="1">
      <t>ヒ</t>
    </rPh>
    <rPh sb="1" eb="4">
      <t>シュウギョウシャ</t>
    </rPh>
    <rPh sb="4" eb="6">
      <t>セタイ</t>
    </rPh>
    <phoneticPr fontId="2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</si>
  <si>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コンゴウ</t>
    </rPh>
    <rPh sb="11" eb="13">
      <t>セタイ</t>
    </rPh>
    <phoneticPr fontId="23"/>
  </si>
  <si>
    <t>休業者</t>
    <rPh sb="0" eb="3">
      <t>キュウギョウシャ</t>
    </rPh>
    <phoneticPr fontId="23"/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</si>
  <si>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23"/>
  </si>
  <si>
    <t>南区</t>
    <rPh sb="0" eb="1">
      <t>ミナミ</t>
    </rPh>
    <rPh sb="1" eb="2">
      <t>ク</t>
    </rPh>
    <phoneticPr fontId="23"/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</si>
  <si>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23"/>
  </si>
  <si>
    <t>毛呂山町</t>
    <rPh sb="0" eb="3">
      <t>モロヤマ</t>
    </rPh>
    <rPh sb="3" eb="4">
      <t>マチ</t>
    </rPh>
    <phoneticPr fontId="20"/>
  </si>
  <si>
    <t>非農林漁業・業主・雇用者世帯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23"/>
  </si>
  <si>
    <t>（世帯の主な就業者が雇用者）</t>
    <rPh sb="1" eb="3">
      <t>セタイ</t>
    </rPh>
    <rPh sb="4" eb="5">
      <t>オモ</t>
    </rPh>
    <rPh sb="6" eb="9">
      <t>シュウギョウシャ</t>
    </rPh>
    <rPh sb="10" eb="13">
      <t>コヨウシャ</t>
    </rPh>
    <phoneticPr fontId="23"/>
  </si>
  <si>
    <t>小川町</t>
    <rPh sb="0" eb="3">
      <t>オガワマチ</t>
    </rPh>
    <phoneticPr fontId="20"/>
  </si>
  <si>
    <t>分類不能の世帯</t>
    <rPh sb="0" eb="2">
      <t>ブンルイ</t>
    </rPh>
    <rPh sb="2" eb="4">
      <t>フノウ</t>
    </rPh>
    <rPh sb="5" eb="7">
      <t>セタイ</t>
    </rPh>
    <phoneticPr fontId="23"/>
  </si>
  <si>
    <t>24.　産業（大分類）、従業上の地位就業者数（15歳以上）</t>
    <rPh sb="4" eb="6">
      <t>サンギョウ</t>
    </rPh>
    <rPh sb="7" eb="10">
      <t>ダイブンルイ</t>
    </rPh>
    <rPh sb="12" eb="14">
      <t>ジュウギョウ</t>
    </rPh>
    <rPh sb="14" eb="15">
      <t>ジョウ</t>
    </rPh>
    <rPh sb="16" eb="18">
      <t>チイ</t>
    </rPh>
    <rPh sb="18" eb="20">
      <t>シュウギョウ</t>
    </rPh>
    <rPh sb="20" eb="21">
      <t>シャ</t>
    </rPh>
    <rPh sb="21" eb="22">
      <t>スウ</t>
    </rPh>
    <rPh sb="25" eb="26">
      <t>サイ</t>
    </rPh>
    <rPh sb="26" eb="28">
      <t>イジョウ</t>
    </rPh>
    <phoneticPr fontId="23"/>
  </si>
  <si>
    <t>労　 働　 力　 人　 口</t>
    <rPh sb="0" eb="1">
      <t>ロウ</t>
    </rPh>
    <rPh sb="3" eb="4">
      <t>ハタラキ</t>
    </rPh>
    <rPh sb="6" eb="7">
      <t>チカラ</t>
    </rPh>
    <rPh sb="9" eb="10">
      <t>ジン</t>
    </rPh>
    <rPh sb="12" eb="13">
      <t>クチ</t>
    </rPh>
    <phoneticPr fontId="23"/>
  </si>
  <si>
    <t>非 労 働 力 人 口</t>
    <rPh sb="0" eb="1">
      <t>ヒ</t>
    </rPh>
    <rPh sb="2" eb="3">
      <t>ロウ</t>
    </rPh>
    <rPh sb="4" eb="5">
      <t>ハタラキ</t>
    </rPh>
    <rPh sb="6" eb="7">
      <t>チカラ</t>
    </rPh>
    <rPh sb="8" eb="9">
      <t>ジン</t>
    </rPh>
    <rPh sb="10" eb="11">
      <t>クチ</t>
    </rPh>
    <phoneticPr fontId="23"/>
  </si>
  <si>
    <t>坂戸市</t>
    <rPh sb="0" eb="2">
      <t>サカド</t>
    </rPh>
    <rPh sb="2" eb="3">
      <t>シ</t>
    </rPh>
    <phoneticPr fontId="37"/>
  </si>
  <si>
    <t>製造業</t>
  </si>
  <si>
    <t>総 数</t>
    <rPh sb="0" eb="1">
      <t>フサ</t>
    </rPh>
    <rPh sb="2" eb="3">
      <t>カズ</t>
    </rPh>
    <phoneticPr fontId="23"/>
  </si>
  <si>
    <t>就　　業　　者</t>
    <rPh sb="0" eb="1">
      <t>シュウ</t>
    </rPh>
    <rPh sb="3" eb="4">
      <t>ギョウ</t>
    </rPh>
    <rPh sb="6" eb="7">
      <t>シャ</t>
    </rPh>
    <phoneticPr fontId="23"/>
  </si>
  <si>
    <t>不動産業,物品賃貸業</t>
    <rPh sb="5" eb="7">
      <t>ブッピン</t>
    </rPh>
    <rPh sb="7" eb="10">
      <t>チンタイギョウ</t>
    </rPh>
    <phoneticPr fontId="23"/>
  </si>
  <si>
    <t>完　全失業者</t>
    <rPh sb="0" eb="3">
      <t>カンゼン</t>
    </rPh>
    <rPh sb="3" eb="5">
      <t>シツギョウ</t>
    </rPh>
    <rPh sb="5" eb="6">
      <t>シャ</t>
    </rPh>
    <phoneticPr fontId="23"/>
  </si>
  <si>
    <t>所沢市</t>
    <rPh sb="0" eb="3">
      <t>トコロザワシ</t>
    </rPh>
    <phoneticPr fontId="20"/>
  </si>
  <si>
    <t>嵐山町</t>
    <rPh sb="0" eb="1">
      <t>アラシ</t>
    </rPh>
    <rPh sb="1" eb="2">
      <t>ヤマ</t>
    </rPh>
    <rPh sb="2" eb="3">
      <t>マチ</t>
    </rPh>
    <phoneticPr fontId="37"/>
  </si>
  <si>
    <t>吉川市</t>
    <rPh sb="0" eb="3">
      <t>ヨシカワシ</t>
    </rPh>
    <phoneticPr fontId="37"/>
  </si>
  <si>
    <t>家事</t>
    <rPh sb="0" eb="2">
      <t>カジ</t>
    </rPh>
    <phoneticPr fontId="23"/>
  </si>
  <si>
    <t>美里町</t>
    <rPh sb="0" eb="2">
      <t>ミサト</t>
    </rPh>
    <rPh sb="2" eb="3">
      <t>マチ</t>
    </rPh>
    <phoneticPr fontId="37"/>
  </si>
  <si>
    <t>45 ～ 49</t>
    <phoneticPr fontId="23"/>
  </si>
  <si>
    <t>通学のかたわら仕事</t>
    <rPh sb="0" eb="2">
      <t>ツウガク</t>
    </rPh>
    <rPh sb="7" eb="9">
      <t>シゴト</t>
    </rPh>
    <phoneticPr fontId="23"/>
  </si>
  <si>
    <t>総数</t>
  </si>
  <si>
    <t>85歳以上</t>
  </si>
  <si>
    <t>(地域別)</t>
    <rPh sb="1" eb="3">
      <t>チイキ</t>
    </rPh>
    <rPh sb="3" eb="4">
      <t>ベツ</t>
    </rPh>
    <phoneticPr fontId="23"/>
  </si>
  <si>
    <t>川里地域</t>
    <rPh sb="0" eb="2">
      <t>カワサト</t>
    </rPh>
    <rPh sb="2" eb="4">
      <t>チイキ</t>
    </rPh>
    <phoneticPr fontId="23"/>
  </si>
  <si>
    <t>に常住</t>
    <rPh sb="1" eb="3">
      <t>ジョウジュウ</t>
    </rPh>
    <phoneticPr fontId="23"/>
  </si>
  <si>
    <t>注）*労働力状態「不詳」を含む</t>
    <rPh sb="0" eb="1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23"/>
  </si>
  <si>
    <t>総　　　　　数</t>
    <rPh sb="0" eb="1">
      <t>フサ</t>
    </rPh>
    <rPh sb="6" eb="7">
      <t>カズ</t>
    </rPh>
    <phoneticPr fontId="23"/>
  </si>
  <si>
    <t>構　成　比</t>
    <rPh sb="0" eb="1">
      <t>カマエ</t>
    </rPh>
    <rPh sb="2" eb="3">
      <t>シゲル</t>
    </rPh>
    <rPh sb="4" eb="5">
      <t>ヒ</t>
    </rPh>
    <phoneticPr fontId="23"/>
  </si>
  <si>
    <t>構成比</t>
    <rPh sb="0" eb="3">
      <t>コウセイヒ</t>
    </rPh>
    <phoneticPr fontId="23"/>
  </si>
  <si>
    <t>長瀞町</t>
    <rPh sb="0" eb="2">
      <t>ナガトロ</t>
    </rPh>
    <rPh sb="2" eb="3">
      <t>マチ</t>
    </rPh>
    <phoneticPr fontId="37"/>
  </si>
  <si>
    <t>総数</t>
    <rPh sb="0" eb="1">
      <t>フサ</t>
    </rPh>
    <rPh sb="1" eb="2">
      <t>カズ</t>
    </rPh>
    <phoneticPr fontId="23"/>
  </si>
  <si>
    <t>農業,林業</t>
    <rPh sb="0" eb="2">
      <t>ノウギョウ</t>
    </rPh>
    <rPh sb="3" eb="5">
      <t>リンギョウ</t>
    </rPh>
    <phoneticPr fontId="2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</si>
  <si>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</si>
  <si>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第2次産業</t>
    <rPh sb="0" eb="1">
      <t>ダイ</t>
    </rPh>
    <rPh sb="2" eb="3">
      <t>ジ</t>
    </rPh>
    <rPh sb="3" eb="5">
      <t>サンギョウ</t>
    </rPh>
    <phoneticPr fontId="2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</si>
  <si>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3"/>
  </si>
  <si>
    <t>第3次産業</t>
    <rPh sb="0" eb="1">
      <t>ダイ</t>
    </rPh>
    <rPh sb="2" eb="3">
      <t>ジ</t>
    </rPh>
    <rPh sb="3" eb="5">
      <t>サンギョウ</t>
    </rPh>
    <phoneticPr fontId="23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</si>
  <si>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3"/>
  </si>
  <si>
    <t>建設業</t>
  </si>
  <si>
    <t>卸売業,小売業</t>
    <rPh sb="0" eb="2">
      <t>オロシウリ</t>
    </rPh>
    <rPh sb="2" eb="3">
      <t>ギョウ</t>
    </rPh>
    <rPh sb="4" eb="7">
      <t>コウリギョウ</t>
    </rPh>
    <phoneticPr fontId="23"/>
  </si>
  <si>
    <t>金融業,保険業</t>
    <rPh sb="0" eb="2">
      <t>キンユウ</t>
    </rPh>
    <rPh sb="2" eb="3">
      <t>ギョウ</t>
    </rPh>
    <rPh sb="4" eb="7">
      <t>ホケンギョウ</t>
    </rPh>
    <phoneticPr fontId="2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</si>
  <si>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</si>
  <si>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3"/>
  </si>
  <si>
    <t>医療,福祉</t>
    <rPh sb="0" eb="2">
      <t>イリョウ</t>
    </rPh>
    <rPh sb="3" eb="5">
      <t>フクシ</t>
    </rPh>
    <phoneticPr fontId="23"/>
  </si>
  <si>
    <t>65～69</t>
    <phoneticPr fontId="23"/>
  </si>
  <si>
    <t>公務</t>
    <rPh sb="0" eb="2">
      <t>コウム</t>
    </rPh>
    <phoneticPr fontId="23"/>
  </si>
  <si>
    <t>八潮市</t>
    <rPh sb="0" eb="3">
      <t>ヤシオシ</t>
    </rPh>
    <phoneticPr fontId="37"/>
  </si>
  <si>
    <t>分類不能の産業</t>
    <rPh sb="0" eb="2">
      <t>ブンルイ</t>
    </rPh>
    <rPh sb="2" eb="4">
      <t>フノウ</t>
    </rPh>
    <rPh sb="5" eb="7">
      <t>サンギョウ</t>
    </rPh>
    <phoneticPr fontId="23"/>
  </si>
  <si>
    <t>30 ～ 34</t>
    <phoneticPr fontId="23"/>
  </si>
  <si>
    <t>学術研究,専門･技術サービス業</t>
    <rPh sb="0" eb="1">
      <t>ガク</t>
    </rPh>
    <rPh sb="1" eb="2">
      <t>ジュツ</t>
    </rPh>
    <rPh sb="2" eb="3">
      <t>ケン</t>
    </rPh>
    <rPh sb="3" eb="4">
      <t>キワム</t>
    </rPh>
    <rPh sb="5" eb="6">
      <t>アツム</t>
    </rPh>
    <rPh sb="6" eb="7">
      <t>モン</t>
    </rPh>
    <rPh sb="8" eb="9">
      <t>ギ</t>
    </rPh>
    <rPh sb="9" eb="10">
      <t>ジュツ</t>
    </rPh>
    <rPh sb="14" eb="15">
      <t>ギョウ</t>
    </rPh>
    <phoneticPr fontId="23"/>
  </si>
  <si>
    <t>45～49</t>
    <phoneticPr fontId="23"/>
  </si>
  <si>
    <t>医療，　福祉</t>
    <rPh sb="0" eb="2">
      <t>イリョウ</t>
    </rPh>
    <rPh sb="4" eb="6">
      <t>フクシ</t>
    </rPh>
    <phoneticPr fontId="23"/>
  </si>
  <si>
    <t>65 ～ 69</t>
    <phoneticPr fontId="23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</si>
  <si>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3"/>
  </si>
  <si>
    <t>20 ～ 24</t>
    <phoneticPr fontId="23"/>
  </si>
  <si>
    <t>25 ～ 29</t>
    <phoneticPr fontId="23"/>
  </si>
  <si>
    <t>50 ～ 54</t>
    <phoneticPr fontId="23"/>
  </si>
  <si>
    <t>自市に</t>
    <rPh sb="0" eb="1">
      <t>ジ</t>
    </rPh>
    <rPh sb="1" eb="2">
      <t>シ</t>
    </rPh>
    <phoneticPr fontId="23"/>
  </si>
  <si>
    <t>85歳以上</t>
    <rPh sb="2" eb="3">
      <t>サイ</t>
    </rPh>
    <rPh sb="3" eb="5">
      <t>イジョウ</t>
    </rPh>
    <phoneticPr fontId="23"/>
  </si>
  <si>
    <t>うち県内他市区町村に常住</t>
    <rPh sb="2" eb="4">
      <t>ケンナイ</t>
    </rPh>
    <rPh sb="4" eb="5">
      <t>タ</t>
    </rPh>
    <rPh sb="5" eb="7">
      <t>シク</t>
    </rPh>
    <rPh sb="7" eb="9">
      <t>チョウソン</t>
    </rPh>
    <rPh sb="10" eb="12">
      <t>ジョウジュウ</t>
    </rPh>
    <phoneticPr fontId="23"/>
  </si>
  <si>
    <t>40～44</t>
    <phoneticPr fontId="23"/>
  </si>
  <si>
    <t>50～54</t>
    <phoneticPr fontId="23"/>
  </si>
  <si>
    <t>55～59</t>
    <phoneticPr fontId="23"/>
  </si>
  <si>
    <t>60～64</t>
    <phoneticPr fontId="23"/>
  </si>
  <si>
    <t>70～74</t>
    <phoneticPr fontId="23"/>
  </si>
  <si>
    <t>75～79</t>
    <phoneticPr fontId="23"/>
  </si>
  <si>
    <t>80～84</t>
    <phoneticPr fontId="23"/>
  </si>
  <si>
    <t>85歳以上</t>
    <phoneticPr fontId="23"/>
  </si>
  <si>
    <t>注）*は労働力状態「不詳」を含む</t>
    <rPh sb="0" eb="1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23"/>
  </si>
  <si>
    <t>22.　常住地又は従業地による産業大分類別15歳以上就業者数</t>
    <rPh sb="4" eb="6">
      <t>ジョウジュウ</t>
    </rPh>
    <rPh sb="6" eb="7">
      <t>チ</t>
    </rPh>
    <rPh sb="7" eb="8">
      <t>マタ</t>
    </rPh>
    <rPh sb="9" eb="11">
      <t>ジュウギョウ</t>
    </rPh>
    <rPh sb="11" eb="12">
      <t>チ</t>
    </rPh>
    <rPh sb="15" eb="18">
      <t>サンギョウダイ</t>
    </rPh>
    <rPh sb="18" eb="20">
      <t>ブンルイ</t>
    </rPh>
    <rPh sb="20" eb="21">
      <t>ベツ</t>
    </rPh>
    <rPh sb="23" eb="24">
      <t>サイ</t>
    </rPh>
    <rPh sb="24" eb="26">
      <t>イジョウ</t>
    </rPh>
    <rPh sb="26" eb="28">
      <t>シュウギョウ</t>
    </rPh>
    <phoneticPr fontId="23"/>
  </si>
  <si>
    <t>建設・採掘従事者</t>
    <rPh sb="0" eb="2">
      <t>ケンセツ</t>
    </rPh>
    <rPh sb="3" eb="5">
      <t>サイクツ</t>
    </rPh>
    <rPh sb="5" eb="8">
      <t>ジュウジシャ</t>
    </rPh>
    <phoneticPr fontId="23"/>
  </si>
  <si>
    <t>自宅で</t>
    <rPh sb="0" eb="2">
      <t>ジタク</t>
    </rPh>
    <phoneticPr fontId="23"/>
  </si>
  <si>
    <t>県内他市区町村に常住</t>
    <rPh sb="0" eb="1">
      <t>ケン</t>
    </rPh>
    <rPh sb="1" eb="2">
      <t>ナイ</t>
    </rPh>
    <rPh sb="2" eb="3">
      <t>タ</t>
    </rPh>
    <rPh sb="3" eb="7">
      <t>シチョウソン</t>
    </rPh>
    <rPh sb="8" eb="10">
      <t>ジョウジュウ</t>
    </rPh>
    <phoneticPr fontId="23"/>
  </si>
  <si>
    <t>他県に常　住</t>
    <rPh sb="0" eb="2">
      <t>タケン</t>
    </rPh>
    <rPh sb="3" eb="4">
      <t>ツネ</t>
    </rPh>
    <rPh sb="5" eb="6">
      <t>ジュウ</t>
    </rPh>
    <phoneticPr fontId="23"/>
  </si>
  <si>
    <t>従　業</t>
    <phoneticPr fontId="23"/>
  </si>
  <si>
    <t>生活関連サービス業</t>
    <rPh sb="0" eb="2">
      <t>セイカツ</t>
    </rPh>
    <rPh sb="2" eb="4">
      <t>カンレン</t>
    </rPh>
    <rPh sb="8" eb="9">
      <t>ギョウ</t>
    </rPh>
    <phoneticPr fontId="23"/>
  </si>
  <si>
    <t>就 業 者</t>
    <rPh sb="0" eb="5">
      <t>シュウギョウシャ</t>
    </rPh>
    <phoneticPr fontId="23"/>
  </si>
  <si>
    <t>23.　職業（大分類）、従業上の地位別就業者数（15歳以上）</t>
    <rPh sb="4" eb="6">
      <t>ショクギョウ</t>
    </rPh>
    <rPh sb="7" eb="10">
      <t>ダイブンルイ</t>
    </rPh>
    <rPh sb="14" eb="15">
      <t>ウエ</t>
    </rPh>
    <rPh sb="16" eb="18">
      <t>チイ</t>
    </rPh>
    <rPh sb="26" eb="27">
      <t>サイ</t>
    </rPh>
    <rPh sb="27" eb="29">
      <t>イジョウ</t>
    </rPh>
    <phoneticPr fontId="23"/>
  </si>
  <si>
    <t>職　　業　(大分類）</t>
    <rPh sb="0" eb="1">
      <t>ショク</t>
    </rPh>
    <rPh sb="3" eb="4">
      <t>ギョウ</t>
    </rPh>
    <rPh sb="6" eb="9">
      <t>ダイブンルイ</t>
    </rPh>
    <phoneticPr fontId="23"/>
  </si>
  <si>
    <t>役 員</t>
    <rPh sb="0" eb="1">
      <t>エキ</t>
    </rPh>
    <rPh sb="2" eb="3">
      <t>イン</t>
    </rPh>
    <phoneticPr fontId="23"/>
  </si>
  <si>
    <t>雇人の　ある業主</t>
    <rPh sb="0" eb="1">
      <t>ヤトイ</t>
    </rPh>
    <rPh sb="1" eb="2">
      <t>ジン</t>
    </rPh>
    <rPh sb="6" eb="8">
      <t>ギョウシュ</t>
    </rPh>
    <phoneticPr fontId="23"/>
  </si>
  <si>
    <t>雇人のない　業主</t>
    <rPh sb="0" eb="1">
      <t>ヤトイ</t>
    </rPh>
    <rPh sb="1" eb="2">
      <t>ジン</t>
    </rPh>
    <rPh sb="6" eb="8">
      <t>ギョウシュ</t>
    </rPh>
    <phoneticPr fontId="23"/>
  </si>
  <si>
    <t>家　族　従業者</t>
    <rPh sb="0" eb="1">
      <t>イエ</t>
    </rPh>
    <rPh sb="2" eb="3">
      <t>ゾク</t>
    </rPh>
    <rPh sb="4" eb="7">
      <t>ジュウギョウシャ</t>
    </rPh>
    <phoneticPr fontId="23"/>
  </si>
  <si>
    <t>正規の職員・従業員</t>
    <rPh sb="0" eb="2">
      <t>セイキ</t>
    </rPh>
    <rPh sb="3" eb="5">
      <t>ショクイン</t>
    </rPh>
    <rPh sb="6" eb="9">
      <t>ジュウギョウイン</t>
    </rPh>
    <phoneticPr fontId="23"/>
  </si>
  <si>
    <t>専門的・技術的職業従事者</t>
    <rPh sb="0" eb="3">
      <t>センモンテキ</t>
    </rPh>
    <rPh sb="4" eb="7">
      <t>ギジュツテキ</t>
    </rPh>
    <rPh sb="7" eb="8">
      <t>ショク</t>
    </rPh>
    <rPh sb="8" eb="9">
      <t>ギョウ</t>
    </rPh>
    <rPh sb="9" eb="12">
      <t>ジュウジシャ</t>
    </rPh>
    <phoneticPr fontId="23"/>
  </si>
  <si>
    <t>西区</t>
    <rPh sb="0" eb="2">
      <t>ニシク</t>
    </rPh>
    <phoneticPr fontId="23"/>
  </si>
  <si>
    <t>事務従事者</t>
    <rPh sb="0" eb="2">
      <t>ジム</t>
    </rPh>
    <rPh sb="2" eb="5">
      <t>ジュウジシャ</t>
    </rPh>
    <phoneticPr fontId="23"/>
  </si>
  <si>
    <t>神川町</t>
    <rPh sb="0" eb="1">
      <t>カミ</t>
    </rPh>
    <rPh sb="1" eb="2">
      <t>カワ</t>
    </rPh>
    <rPh sb="2" eb="3">
      <t>マチ</t>
    </rPh>
    <phoneticPr fontId="37"/>
  </si>
  <si>
    <t>販売従事者</t>
    <phoneticPr fontId="23"/>
  </si>
  <si>
    <t>サービス職業従事者</t>
  </si>
  <si>
    <t>保安職業従事者</t>
    <rPh sb="0" eb="2">
      <t>ホアン</t>
    </rPh>
    <rPh sb="2" eb="4">
      <t>ショクギョウ</t>
    </rPh>
    <rPh sb="4" eb="7">
      <t>ジュウジシャ</t>
    </rPh>
    <phoneticPr fontId="23"/>
  </si>
  <si>
    <t>農林漁業従事者</t>
    <rPh sb="0" eb="2">
      <t>ノウリン</t>
    </rPh>
    <rPh sb="2" eb="4">
      <t>ギョギョウ</t>
    </rPh>
    <rPh sb="4" eb="7">
      <t>ジュウジシャ</t>
    </rPh>
    <phoneticPr fontId="23"/>
  </si>
  <si>
    <t>生産工程従事者</t>
    <rPh sb="0" eb="2">
      <t>セイサン</t>
    </rPh>
    <rPh sb="2" eb="4">
      <t>コウテイ</t>
    </rPh>
    <rPh sb="4" eb="7">
      <t>ジュウジシャ</t>
    </rPh>
    <phoneticPr fontId="2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</si>
  <si>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3"/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</si>
  <si>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23"/>
  </si>
  <si>
    <t>分類不能の職業</t>
  </si>
  <si>
    <t>注）*は不詳を含む</t>
    <rPh sb="0" eb="1">
      <t>チュウ</t>
    </rPh>
    <rPh sb="4" eb="6">
      <t>フショウ</t>
    </rPh>
    <rPh sb="7" eb="8">
      <t>フク</t>
    </rPh>
    <phoneticPr fontId="23"/>
  </si>
  <si>
    <t>産業（大分類）</t>
    <rPh sb="3" eb="6">
      <t>ダイブンルイ</t>
    </rPh>
    <phoneticPr fontId="23"/>
  </si>
  <si>
    <t>労働者派遣事業所の派遣社員</t>
    <rPh sb="0" eb="2">
      <t>ロウドウ</t>
    </rPh>
    <rPh sb="2" eb="3">
      <t>シャ</t>
    </rPh>
    <rPh sb="3" eb="5">
      <t>ハケン</t>
    </rPh>
    <rPh sb="5" eb="7">
      <t>ジギョウ</t>
    </rPh>
    <rPh sb="7" eb="8">
      <t>ショ</t>
    </rPh>
    <rPh sb="9" eb="11">
      <t>ハケン</t>
    </rPh>
    <rPh sb="11" eb="13">
      <t>シャイン</t>
    </rPh>
    <phoneticPr fontId="23"/>
  </si>
  <si>
    <t>農業,林業</t>
    <rPh sb="3" eb="5">
      <t>リンギョウ</t>
    </rPh>
    <phoneticPr fontId="2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</si>
  <si>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3"/>
  </si>
  <si>
    <t>電気･ガス・熱供給・水道業</t>
    <rPh sb="6" eb="7">
      <t>ネツ</t>
    </rPh>
    <rPh sb="7" eb="9">
      <t>キョウキュウ</t>
    </rPh>
    <rPh sb="10" eb="13">
      <t>スイドウギョウ</t>
    </rPh>
    <phoneticPr fontId="23"/>
  </si>
  <si>
    <t>卸売業,小売業</t>
    <rPh sb="1" eb="2">
      <t>ウ</t>
    </rPh>
    <rPh sb="2" eb="3">
      <t>ギョウ</t>
    </rPh>
    <phoneticPr fontId="23"/>
  </si>
  <si>
    <t>25.　常住地による従業・通学市区町村別就業者数（15歳以上）</t>
    <rPh sb="4" eb="6">
      <t>ジョウジュウ</t>
    </rPh>
    <rPh sb="6" eb="7">
      <t>チ</t>
    </rPh>
    <rPh sb="10" eb="12">
      <t>ジュウギョウ</t>
    </rPh>
    <rPh sb="13" eb="15">
      <t>ツウガク</t>
    </rPh>
    <rPh sb="15" eb="19">
      <t>シクチョウソン</t>
    </rPh>
    <rPh sb="19" eb="20">
      <t>ベツ</t>
    </rPh>
    <rPh sb="20" eb="23">
      <t>シュウギョウシャ</t>
    </rPh>
    <rPh sb="23" eb="24">
      <t>スウ</t>
    </rPh>
    <rPh sb="27" eb="28">
      <t>サイ</t>
    </rPh>
    <rPh sb="28" eb="30">
      <t>イジョウ</t>
    </rPh>
    <phoneticPr fontId="23"/>
  </si>
  <si>
    <t>15歳以上</t>
    <rPh sb="2" eb="3">
      <t>サイ</t>
    </rPh>
    <rPh sb="3" eb="5">
      <t>イジョウ</t>
    </rPh>
    <phoneticPr fontId="23"/>
  </si>
  <si>
    <t>当地に常住する就業者・通学者＊</t>
    <rPh sb="0" eb="2">
      <t>トウチ</t>
    </rPh>
    <rPh sb="3" eb="5">
      <t>ジョウジュウ</t>
    </rPh>
    <rPh sb="7" eb="9">
      <t>シュウギョウシャ</t>
    </rPh>
    <rPh sb="9" eb="10">
      <t>シャ</t>
    </rPh>
    <rPh sb="11" eb="14">
      <t>ツウガクシャ</t>
    </rPh>
    <phoneticPr fontId="23"/>
  </si>
  <si>
    <t>新座市</t>
    <rPh sb="0" eb="3">
      <t>ニイザシ</t>
    </rPh>
    <phoneticPr fontId="20"/>
  </si>
  <si>
    <t>従業･通学</t>
  </si>
  <si>
    <t>自宅</t>
    <rPh sb="0" eb="2">
      <t>ジタク</t>
    </rPh>
    <phoneticPr fontId="23"/>
  </si>
  <si>
    <t>北本市</t>
    <rPh sb="0" eb="3">
      <t>キタモトシ</t>
    </rPh>
    <phoneticPr fontId="20"/>
  </si>
  <si>
    <t>他市区町村で</t>
    <rPh sb="0" eb="1">
      <t>タ</t>
    </rPh>
    <rPh sb="1" eb="5">
      <t>シチョウソン</t>
    </rPh>
    <phoneticPr fontId="23"/>
  </si>
  <si>
    <t>富士見市</t>
  </si>
  <si>
    <t>蓮田市</t>
    <rPh sb="0" eb="3">
      <t>ハスダシ</t>
    </rPh>
    <phoneticPr fontId="37"/>
  </si>
  <si>
    <t>さいたま市</t>
    <rPh sb="4" eb="5">
      <t>シ</t>
    </rPh>
    <phoneticPr fontId="23"/>
  </si>
  <si>
    <t>北区</t>
    <rPh sb="0" eb="2">
      <t>キタク</t>
    </rPh>
    <phoneticPr fontId="23"/>
  </si>
  <si>
    <t>鶴ヶ島市</t>
    <rPh sb="0" eb="4">
      <t>ツルガシマシ</t>
    </rPh>
    <phoneticPr fontId="37"/>
  </si>
  <si>
    <t>大宮区</t>
    <rPh sb="0" eb="2">
      <t>オオミヤ</t>
    </rPh>
    <rPh sb="2" eb="3">
      <t>ク</t>
    </rPh>
    <phoneticPr fontId="23"/>
  </si>
  <si>
    <t>日高市</t>
    <rPh sb="0" eb="3">
      <t>ヒダカシ</t>
    </rPh>
    <phoneticPr fontId="37"/>
  </si>
  <si>
    <t>見沼区</t>
    <rPh sb="0" eb="2">
      <t>ミヌマ</t>
    </rPh>
    <rPh sb="2" eb="3">
      <t>ク</t>
    </rPh>
    <phoneticPr fontId="23"/>
  </si>
  <si>
    <t>中央区</t>
    <rPh sb="0" eb="2">
      <t>チュウオウ</t>
    </rPh>
    <rPh sb="2" eb="3">
      <t>ク</t>
    </rPh>
    <phoneticPr fontId="23"/>
  </si>
  <si>
    <t>ふじみ野市</t>
    <rPh sb="3" eb="5">
      <t>ノシ</t>
    </rPh>
    <phoneticPr fontId="37"/>
  </si>
  <si>
    <t>伊奈町</t>
    <rPh sb="0" eb="2">
      <t>イナ</t>
    </rPh>
    <rPh sb="2" eb="3">
      <t>マチ</t>
    </rPh>
    <phoneticPr fontId="37"/>
  </si>
  <si>
    <t>三芳町</t>
    <rPh sb="0" eb="3">
      <t>ミヨシマチ</t>
    </rPh>
    <phoneticPr fontId="37"/>
  </si>
  <si>
    <t>注)＊は不詳を含む</t>
    <rPh sb="0" eb="1">
      <t>チュウ</t>
    </rPh>
    <rPh sb="4" eb="6">
      <t>フショウ</t>
    </rPh>
    <rPh sb="7" eb="8">
      <t>フク</t>
    </rPh>
    <phoneticPr fontId="23"/>
  </si>
  <si>
    <t>岩槻区</t>
    <rPh sb="0" eb="2">
      <t>イワツキ</t>
    </rPh>
    <rPh sb="2" eb="3">
      <t>ク</t>
    </rPh>
    <phoneticPr fontId="23"/>
  </si>
  <si>
    <t>越生町</t>
    <rPh sb="0" eb="2">
      <t>オゴセ</t>
    </rPh>
    <rPh sb="2" eb="3">
      <t>マチ</t>
    </rPh>
    <phoneticPr fontId="37"/>
  </si>
  <si>
    <t>滑川町</t>
    <rPh sb="0" eb="2">
      <t>ナメカワ</t>
    </rPh>
    <rPh sb="2" eb="3">
      <t>マチ</t>
    </rPh>
    <phoneticPr fontId="37"/>
  </si>
  <si>
    <t>熊谷市</t>
    <rPh sb="0" eb="3">
      <t>クマガヤシ</t>
    </rPh>
    <phoneticPr fontId="20"/>
  </si>
  <si>
    <t>小川町</t>
    <rPh sb="0" eb="3">
      <t>オガワマチ</t>
    </rPh>
    <phoneticPr fontId="37"/>
  </si>
  <si>
    <t>行田市</t>
    <rPh sb="0" eb="3">
      <t>ギョウダシ</t>
    </rPh>
    <phoneticPr fontId="20"/>
  </si>
  <si>
    <t>秩父市</t>
    <rPh sb="0" eb="3">
      <t>チチブシ</t>
    </rPh>
    <phoneticPr fontId="20"/>
  </si>
  <si>
    <t>吉見町</t>
    <rPh sb="0" eb="2">
      <t>ヨシミ</t>
    </rPh>
    <rPh sb="2" eb="3">
      <t>マチ</t>
    </rPh>
    <phoneticPr fontId="37"/>
  </si>
  <si>
    <t>鳩山町</t>
    <rPh sb="0" eb="2">
      <t>ハトヤマ</t>
    </rPh>
    <rPh sb="2" eb="3">
      <t>マチ</t>
    </rPh>
    <phoneticPr fontId="37"/>
  </si>
  <si>
    <t>飯能市</t>
    <rPh sb="0" eb="3">
      <t>ハンノウシ</t>
    </rPh>
    <phoneticPr fontId="20"/>
  </si>
  <si>
    <t>ときがわ町</t>
    <rPh sb="4" eb="5">
      <t>マチ</t>
    </rPh>
    <phoneticPr fontId="37"/>
  </si>
  <si>
    <t>日高市</t>
    <rPh sb="0" eb="3">
      <t>ヒダカシ</t>
    </rPh>
    <phoneticPr fontId="20"/>
  </si>
  <si>
    <t>皆野町</t>
    <rPh sb="0" eb="2">
      <t>ミナノ</t>
    </rPh>
    <rPh sb="2" eb="3">
      <t>マチ</t>
    </rPh>
    <phoneticPr fontId="37"/>
  </si>
  <si>
    <t>本庄市</t>
    <rPh sb="0" eb="3">
      <t>ホンジョウシ</t>
    </rPh>
    <phoneticPr fontId="20"/>
  </si>
  <si>
    <t>春日部市</t>
    <rPh sb="0" eb="4">
      <t>カスカベシ</t>
    </rPh>
    <phoneticPr fontId="20"/>
  </si>
  <si>
    <t>狭山市</t>
    <rPh sb="0" eb="3">
      <t>サヤマシ</t>
    </rPh>
    <phoneticPr fontId="20"/>
  </si>
  <si>
    <t>上里町</t>
    <rPh sb="0" eb="1">
      <t>カミ</t>
    </rPh>
    <rPh sb="1" eb="2">
      <t>サト</t>
    </rPh>
    <rPh sb="2" eb="3">
      <t>マチ</t>
    </rPh>
    <phoneticPr fontId="37"/>
  </si>
  <si>
    <t>寄居町</t>
    <rPh sb="0" eb="2">
      <t>ヨリイ</t>
    </rPh>
    <rPh sb="2" eb="3">
      <t>マチ</t>
    </rPh>
    <phoneticPr fontId="37"/>
  </si>
  <si>
    <t>深谷市</t>
    <rPh sb="0" eb="3">
      <t>フカヤシ</t>
    </rPh>
    <phoneticPr fontId="20"/>
  </si>
  <si>
    <t>宮代町</t>
    <rPh sb="0" eb="2">
      <t>ミヤシロ</t>
    </rPh>
    <rPh sb="2" eb="3">
      <t>マチ</t>
    </rPh>
    <phoneticPr fontId="37"/>
  </si>
  <si>
    <t>上尾市</t>
    <rPh sb="0" eb="3">
      <t>アゲオシ</t>
    </rPh>
    <phoneticPr fontId="20"/>
  </si>
  <si>
    <t>杉戸町</t>
    <rPh sb="0" eb="2">
      <t>スギト</t>
    </rPh>
    <rPh sb="2" eb="3">
      <t>マチ</t>
    </rPh>
    <phoneticPr fontId="37"/>
  </si>
  <si>
    <t>草加市</t>
    <rPh sb="0" eb="3">
      <t>ソウカシ</t>
    </rPh>
    <phoneticPr fontId="20"/>
  </si>
  <si>
    <t>松伏町</t>
    <rPh sb="0" eb="2">
      <t>マツブシ</t>
    </rPh>
    <rPh sb="2" eb="3">
      <t>マチ</t>
    </rPh>
    <phoneticPr fontId="37"/>
  </si>
  <si>
    <t>越谷市</t>
    <rPh sb="0" eb="3">
      <t>コシガヤシ</t>
    </rPh>
    <phoneticPr fontId="20"/>
  </si>
  <si>
    <t>他県</t>
    <rPh sb="0" eb="2">
      <t>タケン</t>
    </rPh>
    <phoneticPr fontId="37"/>
  </si>
  <si>
    <t>蕨市</t>
    <rPh sb="0" eb="2">
      <t>ワラビシ</t>
    </rPh>
    <phoneticPr fontId="20"/>
  </si>
  <si>
    <t>戸田市</t>
    <rPh sb="0" eb="3">
      <t>トダシ</t>
    </rPh>
    <phoneticPr fontId="20"/>
  </si>
  <si>
    <t>入間市</t>
    <rPh sb="0" eb="3">
      <t>イルマシ</t>
    </rPh>
    <phoneticPr fontId="20"/>
  </si>
  <si>
    <t>朝霞市</t>
    <rPh sb="0" eb="3">
      <t>アサカシ</t>
    </rPh>
    <phoneticPr fontId="20"/>
  </si>
  <si>
    <t>松伏町</t>
    <rPh sb="0" eb="2">
      <t>マツブシ</t>
    </rPh>
    <rPh sb="2" eb="3">
      <t>マチ</t>
    </rPh>
    <phoneticPr fontId="20"/>
  </si>
  <si>
    <t>志木市</t>
    <rPh sb="0" eb="3">
      <t>シキシ</t>
    </rPh>
    <phoneticPr fontId="20"/>
  </si>
  <si>
    <t>26.　従業地・通学地による常住市区町村別就業者数（15歳以上）</t>
    <rPh sb="6" eb="7">
      <t>チ</t>
    </rPh>
    <rPh sb="17" eb="18">
      <t>ク</t>
    </rPh>
    <phoneticPr fontId="23"/>
  </si>
  <si>
    <t>当地で従業</t>
    <rPh sb="0" eb="2">
      <t>トウチ</t>
    </rPh>
    <rPh sb="3" eb="5">
      <t>ジュウギョウ</t>
    </rPh>
    <phoneticPr fontId="23"/>
  </si>
  <si>
    <t>通学する者＊</t>
    <rPh sb="0" eb="2">
      <t>ツウガク</t>
    </rPh>
    <rPh sb="4" eb="5">
      <t>モノ</t>
    </rPh>
    <phoneticPr fontId="23"/>
  </si>
  <si>
    <t>八潮市</t>
    <rPh sb="0" eb="3">
      <t>ヤシオシ</t>
    </rPh>
    <phoneticPr fontId="20"/>
  </si>
  <si>
    <t>他市区町村</t>
    <rPh sb="2" eb="3">
      <t>ク</t>
    </rPh>
    <phoneticPr fontId="23"/>
  </si>
  <si>
    <t>三郷市</t>
    <rPh sb="0" eb="3">
      <t>ミサトシ</t>
    </rPh>
    <phoneticPr fontId="20"/>
  </si>
  <si>
    <t>坂戸市</t>
    <rPh sb="0" eb="3">
      <t>サカドシ</t>
    </rPh>
    <phoneticPr fontId="20"/>
  </si>
  <si>
    <t>鶴ヶ島市</t>
    <rPh sb="0" eb="4">
      <t>ツルガシマシ</t>
    </rPh>
    <phoneticPr fontId="20"/>
  </si>
  <si>
    <t>吉川市</t>
    <rPh sb="0" eb="3">
      <t>ヨシカワシ</t>
    </rPh>
    <phoneticPr fontId="20"/>
  </si>
  <si>
    <t>白岡市</t>
    <rPh sb="0" eb="3">
      <t>シラオカシ</t>
    </rPh>
    <phoneticPr fontId="20"/>
  </si>
  <si>
    <t>伊奈町</t>
    <rPh sb="0" eb="2">
      <t>イナ</t>
    </rPh>
    <rPh sb="2" eb="3">
      <t>マチ</t>
    </rPh>
    <phoneticPr fontId="20"/>
  </si>
  <si>
    <t>滑川町</t>
    <rPh sb="0" eb="2">
      <t>ナメカワ</t>
    </rPh>
    <rPh sb="2" eb="3">
      <t>マチ</t>
    </rPh>
    <phoneticPr fontId="20"/>
  </si>
  <si>
    <t>嵐山町</t>
    <rPh sb="0" eb="2">
      <t>アラシヤマ</t>
    </rPh>
    <rPh sb="2" eb="3">
      <t>マチ</t>
    </rPh>
    <phoneticPr fontId="20"/>
  </si>
  <si>
    <t>吉見町</t>
    <rPh sb="0" eb="2">
      <t>ヨシミ</t>
    </rPh>
    <rPh sb="2" eb="3">
      <t>マチ</t>
    </rPh>
    <phoneticPr fontId="20"/>
  </si>
  <si>
    <t>長瀞町</t>
    <rPh sb="0" eb="2">
      <t>ナガトロ</t>
    </rPh>
    <rPh sb="2" eb="3">
      <t>マチ</t>
    </rPh>
    <phoneticPr fontId="20"/>
  </si>
  <si>
    <t>美里町</t>
    <rPh sb="0" eb="2">
      <t>ミサト</t>
    </rPh>
    <rPh sb="2" eb="3">
      <t>マチ</t>
    </rPh>
    <phoneticPr fontId="20"/>
  </si>
  <si>
    <t>神川町</t>
    <rPh sb="0" eb="2">
      <t>カミカワ</t>
    </rPh>
    <rPh sb="2" eb="3">
      <t>マチ</t>
    </rPh>
    <phoneticPr fontId="23"/>
  </si>
  <si>
    <t>宮代町</t>
    <rPh sb="0" eb="3">
      <t>ミヤシロマチ</t>
    </rPh>
    <phoneticPr fontId="20"/>
  </si>
  <si>
    <t>杉戸町</t>
    <rPh sb="0" eb="2">
      <t>スギト</t>
    </rPh>
    <rPh sb="2" eb="3">
      <t>マチ</t>
    </rPh>
    <phoneticPr fontId="20"/>
  </si>
  <si>
    <t>他県</t>
    <rPh sb="0" eb="2">
      <t>タケン</t>
    </rPh>
    <phoneticPr fontId="20"/>
  </si>
  <si>
    <t>志木市</t>
    <rPh sb="0" eb="3">
      <t>シキシ</t>
    </rPh>
    <phoneticPr fontId="23"/>
  </si>
  <si>
    <t>県内
他市区町村で
従業・通学</t>
    <rPh sb="0" eb="2">
      <t>ケンナイ</t>
    </rPh>
    <rPh sb="3" eb="4">
      <t>タ</t>
    </rPh>
    <rPh sb="4" eb="6">
      <t>シク</t>
    </rPh>
    <rPh sb="6" eb="8">
      <t>チョウソン</t>
    </rPh>
    <rPh sb="10" eb="12">
      <t>ジュウギョウ</t>
    </rPh>
    <rPh sb="13" eb="15">
      <t>ツウガク</t>
    </rPh>
    <phoneticPr fontId="23"/>
  </si>
  <si>
    <t>自宅外の
自市で
従業</t>
    <rPh sb="0" eb="3">
      <t>ジタクガイ</t>
    </rPh>
    <rPh sb="5" eb="6">
      <t>ジ</t>
    </rPh>
    <rPh sb="6" eb="7">
      <t>シ</t>
    </rPh>
    <rPh sb="9" eb="11">
      <t>ジュウギョウ</t>
    </rPh>
    <phoneticPr fontId="23"/>
  </si>
  <si>
    <t>県内他市区町村で
従業</t>
    <rPh sb="0" eb="1">
      <t>ケン</t>
    </rPh>
    <rPh sb="1" eb="2">
      <t>ナイ</t>
    </rPh>
    <rPh sb="2" eb="3">
      <t>タ</t>
    </rPh>
    <rPh sb="3" eb="5">
      <t>シク</t>
    </rPh>
    <rPh sb="5" eb="7">
      <t>チョウソン</t>
    </rPh>
    <rPh sb="9" eb="11">
      <t>ジュウギョウ</t>
    </rPh>
    <phoneticPr fontId="23"/>
  </si>
  <si>
    <t>注）※は無国籍及び国名「不詳」を含む</t>
    <phoneticPr fontId="23"/>
  </si>
  <si>
    <t>総数*
（夜間人口）</t>
    <rPh sb="0" eb="2">
      <t>ソウスウ</t>
    </rPh>
    <phoneticPr fontId="23"/>
  </si>
  <si>
    <t>総数
(昼間人口)</t>
    <rPh sb="0" eb="2">
      <t>ソウスウ</t>
    </rPh>
    <phoneticPr fontId="23"/>
  </si>
  <si>
    <t>資料：国勢調査</t>
    <phoneticPr fontId="23"/>
  </si>
  <si>
    <t>資料：国勢調査</t>
    <phoneticPr fontId="23"/>
  </si>
  <si>
    <t>第21回(令和 2)</t>
    <rPh sb="0" eb="1">
      <t>ダイ</t>
    </rPh>
    <rPh sb="3" eb="4">
      <t>カイ</t>
    </rPh>
    <rPh sb="5" eb="7">
      <t>レイワ</t>
    </rPh>
    <phoneticPr fontId="37"/>
  </si>
  <si>
    <t>令和2年10月1日現在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37"/>
  </si>
  <si>
    <t>令和2年10月1日現在</t>
    <rPh sb="0" eb="2">
      <t>レイワ</t>
    </rPh>
    <phoneticPr fontId="23"/>
  </si>
  <si>
    <t>令和2年10月1日現在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23"/>
  </si>
  <si>
    <t>-</t>
    <phoneticPr fontId="23"/>
  </si>
  <si>
    <t>ネパール</t>
    <phoneticPr fontId="23"/>
  </si>
  <si>
    <t>年齢別人口ピラミッド（令和２年）</t>
    <rPh sb="11" eb="13">
      <t>レイワ</t>
    </rPh>
    <rPh sb="14" eb="15">
      <t>ネン</t>
    </rPh>
    <rPh sb="15" eb="16">
      <t>ヘイネン</t>
    </rPh>
    <phoneticPr fontId="23"/>
  </si>
  <si>
    <t>世帯数</t>
    <rPh sb="0" eb="3">
      <t>セタイスウ</t>
    </rPh>
    <phoneticPr fontId="23"/>
  </si>
  <si>
    <t>令和2年10月1日現在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ヒ</t>
    </rPh>
    <rPh sb="9" eb="11">
      <t>ゲンザイ</t>
    </rPh>
    <phoneticPr fontId="23"/>
  </si>
  <si>
    <t>令和　2　年</t>
    <rPh sb="0" eb="2">
      <t>レイワ</t>
    </rPh>
    <rPh sb="5" eb="6">
      <t>ネン</t>
    </rPh>
    <phoneticPr fontId="23"/>
  </si>
  <si>
    <t>令和</t>
    <rPh sb="0" eb="2">
      <t>レイワ</t>
    </rPh>
    <phoneticPr fontId="23"/>
  </si>
  <si>
    <t>和光市</t>
    <rPh sb="0" eb="2">
      <t>ワコウ</t>
    </rPh>
    <rPh sb="2" eb="3">
      <t>シ</t>
    </rPh>
    <phoneticPr fontId="20"/>
  </si>
  <si>
    <t>横瀬町</t>
    <rPh sb="0" eb="2">
      <t>ヨコゼ</t>
    </rPh>
    <rPh sb="2" eb="3">
      <t>マチ</t>
    </rPh>
    <phoneticPr fontId="37"/>
  </si>
  <si>
    <t>小鹿野町</t>
    <rPh sb="0" eb="3">
      <t>コガノ</t>
    </rPh>
    <rPh sb="3" eb="4">
      <t>マチ</t>
    </rPh>
    <phoneticPr fontId="37"/>
  </si>
  <si>
    <t>東秩父村</t>
    <rPh sb="0" eb="4">
      <t>ヒガシチチブムラ</t>
    </rPh>
    <phoneticPr fontId="37"/>
  </si>
  <si>
    <t>従業･通学</t>
    <phoneticPr fontId="37"/>
  </si>
  <si>
    <t>令和2年</t>
    <rPh sb="0" eb="2">
      <t>レイワ</t>
    </rPh>
    <rPh sb="3" eb="4">
      <t>ネン</t>
    </rPh>
    <phoneticPr fontId="23"/>
  </si>
  <si>
    <t>令和 2</t>
    <rPh sb="0" eb="2">
      <t>レイワ</t>
    </rPh>
    <phoneticPr fontId="23"/>
  </si>
  <si>
    <t>総数</t>
    <rPh sb="0" eb="2">
      <t>ソウスウ</t>
    </rPh>
    <phoneticPr fontId="23"/>
  </si>
  <si>
    <t>高齢者のみ(65歳以上のみ）</t>
    <rPh sb="0" eb="3">
      <t>コウレイシャ</t>
    </rPh>
    <rPh sb="8" eb="9">
      <t>サイ</t>
    </rPh>
    <rPh sb="9" eb="11">
      <t>イジョウ</t>
    </rPh>
    <phoneticPr fontId="23"/>
  </si>
  <si>
    <t>幼児のみ(6歳未満のみ)</t>
    <rPh sb="0" eb="2">
      <t>ヨウジ</t>
    </rPh>
    <rPh sb="6" eb="7">
      <t>サイ</t>
    </rPh>
    <rPh sb="7" eb="9">
      <t>ミマン</t>
    </rPh>
    <phoneticPr fontId="23"/>
  </si>
  <si>
    <r>
      <t>鴻巣地域</t>
    </r>
    <r>
      <rPr>
        <sz val="6"/>
        <color indexed="8"/>
        <rFont val="ＭＳ 明朝"/>
        <family val="1"/>
        <charset val="128"/>
      </rPr>
      <t>（旧鴻巣市）</t>
    </r>
    <rPh sb="0" eb="2">
      <t>コウノス</t>
    </rPh>
    <rPh sb="2" eb="4">
      <t>チイキ</t>
    </rPh>
    <rPh sb="5" eb="6">
      <t>キュウ</t>
    </rPh>
    <rPh sb="6" eb="9">
      <t>コウノスシ</t>
    </rPh>
    <phoneticPr fontId="23"/>
  </si>
  <si>
    <r>
      <rPr>
        <sz val="8"/>
        <color indexed="8"/>
        <rFont val="ＭＳ 明朝"/>
        <family val="1"/>
        <charset val="128"/>
      </rPr>
      <t>吹上地域</t>
    </r>
    <r>
      <rPr>
        <sz val="6"/>
        <color indexed="8"/>
        <rFont val="ＭＳ 明朝"/>
        <family val="1"/>
        <charset val="128"/>
      </rPr>
      <t>（旧吹上町）</t>
    </r>
    <rPh sb="0" eb="2">
      <t>フキアゲ</t>
    </rPh>
    <rPh sb="2" eb="4">
      <t>チイキ</t>
    </rPh>
    <rPh sb="5" eb="6">
      <t>キュウ</t>
    </rPh>
    <rPh sb="6" eb="8">
      <t>フキアゲ</t>
    </rPh>
    <rPh sb="8" eb="9">
      <t>マチ</t>
    </rPh>
    <phoneticPr fontId="23"/>
  </si>
  <si>
    <r>
      <rPr>
        <sz val="8"/>
        <color indexed="8"/>
        <rFont val="ＭＳ 明朝"/>
        <family val="1"/>
        <charset val="128"/>
      </rPr>
      <t>川里地域</t>
    </r>
    <r>
      <rPr>
        <sz val="6"/>
        <color indexed="8"/>
        <rFont val="ＭＳ 明朝"/>
        <family val="1"/>
        <charset val="128"/>
      </rPr>
      <t>（旧川里町）</t>
    </r>
    <rPh sb="0" eb="1">
      <t>カワ</t>
    </rPh>
    <rPh sb="1" eb="2">
      <t>サト</t>
    </rPh>
    <rPh sb="2" eb="4">
      <t>チイキ</t>
    </rPh>
    <rPh sb="5" eb="6">
      <t>キュウ</t>
    </rPh>
    <rPh sb="6" eb="7">
      <t>カワ</t>
    </rPh>
    <rPh sb="7" eb="8">
      <t>サト</t>
    </rPh>
    <rPh sb="8" eb="9">
      <t>マチ</t>
    </rPh>
    <phoneticPr fontId="23"/>
  </si>
  <si>
    <r>
      <t>一　</t>
    </r>
    <r>
      <rPr>
        <sz val="10"/>
        <color indexed="8"/>
        <rFont val="ＭＳ 明朝"/>
        <family val="1"/>
        <charset val="128"/>
      </rPr>
      <t>世　帯    当　</t>
    </r>
    <r>
      <rPr>
        <sz val="9"/>
        <color indexed="8"/>
        <rFont val="ＭＳ 明朝"/>
        <family val="1"/>
        <charset val="128"/>
      </rPr>
      <t>た　り       人 員</t>
    </r>
    <rPh sb="0" eb="1">
      <t>イチ</t>
    </rPh>
    <rPh sb="2" eb="3">
      <t>ヨ</t>
    </rPh>
    <rPh sb="4" eb="5">
      <t>オビ</t>
    </rPh>
    <rPh sb="9" eb="10">
      <t>ア</t>
    </rPh>
    <phoneticPr fontId="23"/>
  </si>
  <si>
    <r>
      <t>サービス　業</t>
    </r>
    <r>
      <rPr>
        <sz val="8"/>
        <color indexed="8"/>
        <rFont val="ＭＳ 明朝"/>
        <family val="1"/>
        <charset val="128"/>
      </rPr>
      <t>（他に分類されないもの）</t>
    </r>
    <rPh sb="0" eb="6">
      <t>サービスギョウ</t>
    </rPh>
    <rPh sb="7" eb="8">
      <t>ホカ</t>
    </rPh>
    <rPh sb="9" eb="11">
      <t>ブンルイ</t>
    </rPh>
    <phoneticPr fontId="23"/>
  </si>
  <si>
    <r>
      <t>サービス業</t>
    </r>
    <r>
      <rPr>
        <sz val="6"/>
        <color indexed="8"/>
        <rFont val="ＭＳ 明朝"/>
        <family val="1"/>
        <charset val="128"/>
      </rPr>
      <t>(他に分類されないもの)</t>
    </r>
    <rPh sb="0" eb="5">
      <t>サービスギョウ</t>
    </rPh>
    <rPh sb="6" eb="7">
      <t>ホカ</t>
    </rPh>
    <rPh sb="8" eb="10">
      <t>ブンルイ</t>
    </rPh>
    <phoneticPr fontId="23"/>
  </si>
  <si>
    <r>
      <t>公務</t>
    </r>
    <r>
      <rPr>
        <sz val="6"/>
        <color indexed="8"/>
        <rFont val="ＭＳ 明朝"/>
        <family val="1"/>
        <charset val="128"/>
      </rPr>
      <t>(他に分類されるものを除く)</t>
    </r>
    <rPh sb="0" eb="2">
      <t>コウム</t>
    </rPh>
    <rPh sb="3" eb="4">
      <t>タ</t>
    </rPh>
    <rPh sb="5" eb="7">
      <t>ブンルイ</t>
    </rPh>
    <rPh sb="13" eb="14">
      <t>ノゾ</t>
    </rPh>
    <phoneticPr fontId="23"/>
  </si>
  <si>
    <t>　　</t>
    <phoneticPr fontId="23"/>
  </si>
  <si>
    <t>-</t>
  </si>
  <si>
    <t>13.　従業・通学時の世帯の状況、通勤・通学者数別住宅に住む一般世帯数及び　　　　　　就業・通学別住宅に住む一般世帯人員</t>
    <rPh sb="4" eb="6">
      <t>ジュウギョウ</t>
    </rPh>
    <rPh sb="7" eb="9">
      <t>ツウガク</t>
    </rPh>
    <rPh sb="9" eb="10">
      <t>ジ</t>
    </rPh>
    <rPh sb="11" eb="13">
      <t>セタイ</t>
    </rPh>
    <rPh sb="14" eb="16">
      <t>ジョウキョウ</t>
    </rPh>
    <rPh sb="17" eb="19">
      <t>ツウキン</t>
    </rPh>
    <rPh sb="20" eb="23">
      <t>ツウガクシャ</t>
    </rPh>
    <rPh sb="23" eb="24">
      <t>スウ</t>
    </rPh>
    <rPh sb="24" eb="25">
      <t>ベツ</t>
    </rPh>
    <rPh sb="25" eb="27">
      <t>ジュウタク</t>
    </rPh>
    <rPh sb="28" eb="29">
      <t>ス</t>
    </rPh>
    <rPh sb="35" eb="36">
      <t>オヨ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</si>
</sst>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;&quot;△ &quot;0.0"/>
    <numFmt numFmtId="177" formatCode="#,##0.0;[Red]\-#,##0.0"/>
    <numFmt numFmtId="178" formatCode="#,###&quot;地区&quot;"/>
    <numFmt numFmtId="179" formatCode="#,##0_ "/>
    <numFmt numFmtId="180" formatCode="0.E+00"/>
  </numFmts>
  <fonts count="5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color indexed="9"/>
      <name val="HG丸ｺﾞｼｯｸM-PRO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3.1"/>
      <name val="ＭＳ Ｐゴシック"/>
      <family val="3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6" fontId="38" fillId="0" borderId="0" applyFont="0" applyFill="0" applyBorder="0" applyAlignment="0" applyProtection="0"/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76">
    <xf numFmtId="0" fontId="0" fillId="0" borderId="0" xfId="0"/>
    <xf numFmtId="0" fontId="18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3" fontId="20" fillId="0" borderId="0" xfId="34" applyNumberFormat="1" applyFont="1"/>
    <xf numFmtId="38" fontId="20" fillId="0" borderId="0" xfId="34" applyFont="1"/>
    <xf numFmtId="38" fontId="23" fillId="0" borderId="0" xfId="33" applyFont="1" applyAlignment="1">
      <alignment vertical="center"/>
    </xf>
    <xf numFmtId="38" fontId="24" fillId="0" borderId="0" xfId="33" applyFont="1" applyAlignment="1">
      <alignment vertical="center"/>
    </xf>
    <xf numFmtId="38" fontId="25" fillId="0" borderId="0" xfId="33" applyFont="1" applyAlignment="1">
      <alignment vertical="center"/>
    </xf>
    <xf numFmtId="38" fontId="23" fillId="0" borderId="0" xfId="33" applyFont="1" applyBorder="1" applyAlignment="1">
      <alignment vertical="center"/>
    </xf>
    <xf numFmtId="38" fontId="23" fillId="0" borderId="0" xfId="33" applyFont="1" applyBorder="1" applyAlignment="1">
      <alignment vertical="center" wrapText="1"/>
    </xf>
    <xf numFmtId="38" fontId="26" fillId="0" borderId="0" xfId="33" applyFont="1" applyAlignment="1">
      <alignment vertical="center"/>
    </xf>
    <xf numFmtId="38" fontId="23" fillId="0" borderId="0" xfId="33" applyFont="1" applyBorder="1" applyAlignment="1">
      <alignment vertical="top" wrapText="1"/>
    </xf>
    <xf numFmtId="38" fontId="23" fillId="0" borderId="0" xfId="33" applyFont="1" applyAlignment="1">
      <alignment horizontal="right" vertical="center"/>
    </xf>
    <xf numFmtId="0" fontId="0" fillId="0" borderId="10" xfId="0" applyBorder="1" applyAlignment="1">
      <alignment wrapText="1"/>
    </xf>
    <xf numFmtId="38" fontId="23" fillId="0" borderId="0" xfId="33" applyFont="1" applyAlignment="1">
      <alignment horizontal="center" vertical="center"/>
    </xf>
    <xf numFmtId="38" fontId="23" fillId="0" borderId="11" xfId="33" applyFont="1" applyBorder="1" applyAlignment="1">
      <alignment horizontal="center" vertical="center"/>
    </xf>
    <xf numFmtId="38" fontId="23" fillId="0" borderId="12" xfId="33" applyFont="1" applyBorder="1" applyAlignment="1">
      <alignment horizontal="center" vertical="center"/>
    </xf>
    <xf numFmtId="38" fontId="23" fillId="0" borderId="0" xfId="33" applyFont="1" applyBorder="1" applyAlignment="1">
      <alignment horizontal="center" vertical="center"/>
    </xf>
    <xf numFmtId="38" fontId="23" fillId="0" borderId="0" xfId="33" applyFont="1" applyBorder="1" applyAlignment="1">
      <alignment horizontal="right" vertical="center"/>
    </xf>
    <xf numFmtId="38" fontId="23" fillId="0" borderId="0" xfId="33" applyFont="1" applyFill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38" fontId="23" fillId="0" borderId="13" xfId="33" applyFont="1" applyBorder="1" applyAlignment="1">
      <alignment horizontal="left" vertical="center"/>
    </xf>
    <xf numFmtId="38" fontId="23" fillId="0" borderId="14" xfId="33" applyFont="1" applyBorder="1" applyAlignment="1">
      <alignment horizontal="right" vertical="center"/>
    </xf>
    <xf numFmtId="38" fontId="23" fillId="0" borderId="13" xfId="33" applyFont="1" applyBorder="1" applyAlignment="1">
      <alignment horizontal="right" vertical="center"/>
    </xf>
    <xf numFmtId="176" fontId="23" fillId="0" borderId="13" xfId="33" applyNumberFormat="1" applyFont="1" applyBorder="1" applyAlignment="1">
      <alignment horizontal="right" vertical="center"/>
    </xf>
    <xf numFmtId="38" fontId="23" fillId="0" borderId="15" xfId="33" applyFont="1" applyBorder="1" applyAlignment="1">
      <alignment vertical="center"/>
    </xf>
    <xf numFmtId="38" fontId="24" fillId="0" borderId="0" xfId="33" applyFont="1" applyFill="1" applyAlignment="1">
      <alignment vertical="center"/>
    </xf>
    <xf numFmtId="38" fontId="25" fillId="0" borderId="0" xfId="33" applyFont="1" applyFill="1" applyAlignment="1">
      <alignment vertical="center"/>
    </xf>
    <xf numFmtId="38" fontId="23" fillId="0" borderId="0" xfId="33" applyFont="1" applyFill="1" applyAlignment="1">
      <alignment vertical="center"/>
    </xf>
    <xf numFmtId="38" fontId="23" fillId="0" borderId="11" xfId="33" applyFont="1" applyFill="1" applyBorder="1" applyAlignment="1">
      <alignment vertical="center"/>
    </xf>
    <xf numFmtId="38" fontId="23" fillId="0" borderId="12" xfId="33" applyFont="1" applyFill="1" applyBorder="1" applyAlignment="1">
      <alignment vertical="center"/>
    </xf>
    <xf numFmtId="38" fontId="23" fillId="0" borderId="16" xfId="33" applyFont="1" applyFill="1" applyBorder="1" applyAlignment="1">
      <alignment horizontal="center" vertical="center"/>
    </xf>
    <xf numFmtId="38" fontId="23" fillId="0" borderId="0" xfId="33" applyFont="1" applyFill="1" applyBorder="1" applyAlignment="1">
      <alignment horizontal="center" vertical="center"/>
    </xf>
    <xf numFmtId="38" fontId="23" fillId="0" borderId="0" xfId="33" applyFont="1" applyFill="1" applyAlignment="1">
      <alignment horizontal="center" vertical="center"/>
    </xf>
    <xf numFmtId="38" fontId="23" fillId="0" borderId="13" xfId="33" applyFont="1" applyFill="1" applyBorder="1" applyAlignment="1">
      <alignment horizontal="left" vertical="center"/>
    </xf>
    <xf numFmtId="38" fontId="23" fillId="0" borderId="17" xfId="33" applyFont="1" applyFill="1" applyBorder="1" applyAlignment="1">
      <alignment horizontal="left" vertical="center"/>
    </xf>
    <xf numFmtId="38" fontId="23" fillId="0" borderId="15" xfId="33" applyFont="1" applyFill="1" applyBorder="1" applyAlignment="1">
      <alignment vertical="center"/>
    </xf>
    <xf numFmtId="38" fontId="28" fillId="0" borderId="0" xfId="33" applyFont="1" applyAlignment="1"/>
    <xf numFmtId="38" fontId="29" fillId="0" borderId="0" xfId="33" applyFont="1" applyAlignment="1"/>
    <xf numFmtId="38" fontId="23" fillId="0" borderId="16" xfId="33" applyFont="1" applyBorder="1" applyAlignment="1">
      <alignment horizontal="center" vertical="center"/>
    </xf>
    <xf numFmtId="38" fontId="28" fillId="0" borderId="0" xfId="33" applyFont="1" applyAlignment="1">
      <alignment horizontal="center"/>
    </xf>
    <xf numFmtId="38" fontId="28" fillId="0" borderId="0" xfId="33" applyFont="1" applyAlignment="1">
      <alignment vertical="center"/>
    </xf>
    <xf numFmtId="38" fontId="28" fillId="0" borderId="0" xfId="33" applyFont="1" applyBorder="1" applyAlignment="1">
      <alignment vertical="center"/>
    </xf>
    <xf numFmtId="38" fontId="29" fillId="0" borderId="0" xfId="33" applyFont="1" applyAlignment="1">
      <alignment vertical="center"/>
    </xf>
    <xf numFmtId="38" fontId="28" fillId="0" borderId="18" xfId="33" applyFont="1" applyBorder="1" applyAlignment="1">
      <alignment vertical="center"/>
    </xf>
    <xf numFmtId="38" fontId="23" fillId="0" borderId="18" xfId="33" applyFont="1" applyBorder="1" applyAlignment="1">
      <alignment vertical="center"/>
    </xf>
    <xf numFmtId="38" fontId="23" fillId="0" borderId="14" xfId="33" applyFont="1" applyBorder="1" applyAlignment="1">
      <alignment vertical="center"/>
    </xf>
    <xf numFmtId="38" fontId="23" fillId="0" borderId="13" xfId="33" applyFont="1" applyBorder="1" applyAlignment="1">
      <alignment vertical="center"/>
    </xf>
    <xf numFmtId="0" fontId="20" fillId="0" borderId="13" xfId="0" applyFont="1" applyBorder="1" applyAlignment="1">
      <alignment vertical="top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18" xfId="0" applyFont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40" fontId="23" fillId="0" borderId="0" xfId="33" applyNumberFormat="1" applyFont="1" applyFill="1" applyBorder="1" applyAlignment="1">
      <alignment horizontal="right" vertical="center"/>
    </xf>
    <xf numFmtId="177" fontId="23" fillId="0" borderId="0" xfId="33" applyNumberFormat="1" applyFont="1" applyFill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38" fontId="23" fillId="0" borderId="16" xfId="33" applyFont="1" applyBorder="1" applyAlignment="1">
      <alignment vertical="center"/>
    </xf>
    <xf numFmtId="177" fontId="23" fillId="0" borderId="0" xfId="33" applyNumberFormat="1" applyFont="1" applyBorder="1" applyAlignment="1">
      <alignment vertical="center"/>
    </xf>
    <xf numFmtId="40" fontId="23" fillId="0" borderId="0" xfId="33" applyNumberFormat="1" applyFont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22" xfId="0" applyFont="1" applyBorder="1" applyAlignment="1">
      <alignment horizontal="distributed" vertical="center" justifyLastLine="1"/>
    </xf>
    <xf numFmtId="0" fontId="23" fillId="0" borderId="23" xfId="0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3" fillId="0" borderId="23" xfId="0" applyFont="1" applyBorder="1" applyAlignment="1">
      <alignment horizontal="distributed" vertical="center" wrapText="1"/>
    </xf>
    <xf numFmtId="0" fontId="23" fillId="0" borderId="18" xfId="0" applyFont="1" applyBorder="1" applyAlignment="1">
      <alignment horizontal="distributed" vertical="center" justifyLastLine="1"/>
    </xf>
    <xf numFmtId="0" fontId="23" fillId="0" borderId="16" xfId="0" applyFont="1" applyBorder="1" applyAlignment="1">
      <alignment horizontal="distributed" vertical="center" justifyLastLine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distributed" vertical="center" wrapText="1"/>
    </xf>
    <xf numFmtId="0" fontId="0" fillId="0" borderId="16" xfId="0" applyBorder="1" applyAlignment="1">
      <alignment horizontal="center" vertical="center" wrapText="1"/>
    </xf>
    <xf numFmtId="0" fontId="23" fillId="0" borderId="16" xfId="0" applyFont="1" applyBorder="1" applyAlignment="1">
      <alignment horizontal="distributed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1" xfId="0" applyFont="1" applyBorder="1" applyAlignment="1">
      <alignment horizontal="distributed" vertical="center" justifyLastLine="1"/>
    </xf>
    <xf numFmtId="0" fontId="23" fillId="0" borderId="24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 wrapText="1"/>
    </xf>
    <xf numFmtId="0" fontId="23" fillId="0" borderId="20" xfId="0" applyFont="1" applyBorder="1" applyAlignment="1">
      <alignment horizontal="distributed" vertical="center" wrapText="1"/>
    </xf>
    <xf numFmtId="0" fontId="0" fillId="0" borderId="24" xfId="0" applyBorder="1" applyAlignment="1">
      <alignment horizontal="center" vertical="center" wrapText="1"/>
    </xf>
    <xf numFmtId="0" fontId="23" fillId="0" borderId="24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28" fillId="0" borderId="16" xfId="0" applyFont="1" applyBorder="1" applyAlignment="1">
      <alignment horizontal="distributed" vertical="center"/>
    </xf>
    <xf numFmtId="0" fontId="28" fillId="0" borderId="0" xfId="0" applyFont="1" applyAlignment="1">
      <alignment vertical="center"/>
    </xf>
    <xf numFmtId="40" fontId="28" fillId="0" borderId="0" xfId="33" applyNumberFormat="1" applyFont="1" applyAlignment="1">
      <alignment vertical="center"/>
    </xf>
    <xf numFmtId="0" fontId="23" fillId="0" borderId="16" xfId="0" applyFont="1" applyBorder="1" applyAlignment="1">
      <alignment horizontal="distributed" vertical="center"/>
    </xf>
    <xf numFmtId="40" fontId="23" fillId="0" borderId="13" xfId="33" applyNumberFormat="1" applyFont="1" applyBorder="1" applyAlignment="1">
      <alignment vertical="center"/>
    </xf>
    <xf numFmtId="40" fontId="23" fillId="0" borderId="0" xfId="33" applyNumberFormat="1" applyFont="1" applyAlignment="1">
      <alignment horizontal="center" vertical="center"/>
    </xf>
    <xf numFmtId="40" fontId="23" fillId="0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distributed" vertical="center" justifyLastLine="1"/>
    </xf>
    <xf numFmtId="0" fontId="23" fillId="0" borderId="21" xfId="0" applyFont="1" applyBorder="1" applyAlignment="1">
      <alignment vertical="center"/>
    </xf>
    <xf numFmtId="38" fontId="28" fillId="0" borderId="16" xfId="33" applyFont="1" applyBorder="1" applyAlignment="1">
      <alignment vertical="center"/>
    </xf>
    <xf numFmtId="178" fontId="23" fillId="0" borderId="0" xfId="0" applyNumberFormat="1" applyFont="1" applyAlignment="1">
      <alignment vertical="center"/>
    </xf>
    <xf numFmtId="178" fontId="23" fillId="0" borderId="18" xfId="0" applyNumberFormat="1" applyFont="1" applyBorder="1" applyAlignment="1">
      <alignment vertical="center"/>
    </xf>
    <xf numFmtId="0" fontId="20" fillId="0" borderId="0" xfId="0" applyFont="1" applyAlignment="1">
      <alignment horizontal="distributed" vertical="center"/>
    </xf>
    <xf numFmtId="38" fontId="23" fillId="0" borderId="16" xfId="33" applyFont="1" applyFill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0" xfId="0" applyFont="1" applyAlignment="1">
      <alignment horizontal="distributed" vertical="center" wrapText="1" justifyLastLine="1"/>
    </xf>
    <xf numFmtId="0" fontId="0" fillId="0" borderId="12" xfId="0" applyBorder="1"/>
    <xf numFmtId="0" fontId="0" fillId="0" borderId="19" xfId="0" applyBorder="1"/>
    <xf numFmtId="0" fontId="23" fillId="0" borderId="0" xfId="0" applyFont="1" applyAlignment="1">
      <alignment horizontal="center" vertical="top"/>
    </xf>
    <xf numFmtId="0" fontId="23" fillId="0" borderId="18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178" fontId="23" fillId="0" borderId="13" xfId="0" applyNumberFormat="1" applyFont="1" applyBorder="1" applyAlignment="1">
      <alignment horizontal="center" vertical="center"/>
    </xf>
    <xf numFmtId="178" fontId="23" fillId="0" borderId="13" xfId="0" applyNumberFormat="1" applyFont="1" applyBorder="1" applyAlignment="1">
      <alignment vertical="center"/>
    </xf>
    <xf numFmtId="178" fontId="23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38" fontId="23" fillId="0" borderId="0" xfId="33" applyFont="1" applyBorder="1" applyAlignment="1">
      <alignment horizontal="distributed" vertical="center"/>
    </xf>
    <xf numFmtId="40" fontId="23" fillId="0" borderId="0" xfId="33" applyNumberFormat="1" applyFont="1" applyBorder="1" applyAlignment="1">
      <alignment horizontal="right" vertical="center"/>
    </xf>
    <xf numFmtId="40" fontId="23" fillId="0" borderId="0" xfId="33" applyNumberFormat="1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38" fontId="23" fillId="0" borderId="11" xfId="33" applyFont="1" applyBorder="1" applyAlignment="1">
      <alignment vertical="center"/>
    </xf>
    <xf numFmtId="38" fontId="23" fillId="0" borderId="12" xfId="33" applyFont="1" applyBorder="1" applyAlignment="1">
      <alignment vertical="center"/>
    </xf>
    <xf numFmtId="0" fontId="23" fillId="0" borderId="18" xfId="0" applyFont="1" applyBorder="1" applyAlignment="1">
      <alignment horizontal="distributed" vertical="center"/>
    </xf>
    <xf numFmtId="40" fontId="28" fillId="0" borderId="0" xfId="33" applyNumberFormat="1" applyFont="1" applyBorder="1" applyAlignment="1">
      <alignment horizontal="right" vertical="center"/>
    </xf>
    <xf numFmtId="0" fontId="28" fillId="0" borderId="18" xfId="0" applyFont="1" applyBorder="1" applyAlignment="1">
      <alignment vertical="center"/>
    </xf>
    <xf numFmtId="0" fontId="28" fillId="0" borderId="0" xfId="0" applyFont="1" applyAlignment="1">
      <alignment horizontal="distributed" vertical="center" justifyLastLine="1"/>
    </xf>
    <xf numFmtId="0" fontId="23" fillId="0" borderId="13" xfId="0" applyFont="1" applyBorder="1" applyAlignment="1">
      <alignment horizontal="distributed" vertical="center"/>
    </xf>
    <xf numFmtId="0" fontId="23" fillId="0" borderId="26" xfId="0" applyFont="1" applyBorder="1" applyAlignment="1">
      <alignment horizontal="distributed" vertical="center" justifyLastLine="1"/>
    </xf>
    <xf numFmtId="38" fontId="23" fillId="0" borderId="19" xfId="33" applyFont="1" applyBorder="1" applyAlignment="1">
      <alignment vertical="center"/>
    </xf>
    <xf numFmtId="38" fontId="23" fillId="0" borderId="17" xfId="33" applyFont="1" applyBorder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/>
    </xf>
    <xf numFmtId="38" fontId="27" fillId="0" borderId="13" xfId="33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16" xfId="0" applyFont="1" applyBorder="1" applyAlignment="1">
      <alignment vertical="center"/>
    </xf>
    <xf numFmtId="38" fontId="20" fillId="0" borderId="0" xfId="0" applyNumberFormat="1" applyFont="1"/>
    <xf numFmtId="0" fontId="23" fillId="0" borderId="0" xfId="0" applyFont="1" applyAlignment="1">
      <alignment vertical="center" justifyLastLine="1"/>
    </xf>
    <xf numFmtId="0" fontId="43" fillId="0" borderId="0" xfId="0" applyFont="1" applyAlignment="1">
      <alignment vertical="center"/>
    </xf>
    <xf numFmtId="0" fontId="23" fillId="0" borderId="13" xfId="0" applyFont="1" applyBorder="1" applyAlignment="1">
      <alignment horizontal="right" vertical="center"/>
    </xf>
    <xf numFmtId="38" fontId="44" fillId="0" borderId="0" xfId="33" applyFont="1" applyBorder="1" applyAlignment="1">
      <alignment horizontal="right" vertical="center"/>
    </xf>
    <xf numFmtId="38" fontId="44" fillId="0" borderId="0" xfId="33" applyFont="1" applyAlignment="1">
      <alignment vertical="center"/>
    </xf>
    <xf numFmtId="38" fontId="45" fillId="0" borderId="0" xfId="33" applyFont="1" applyBorder="1" applyAlignment="1"/>
    <xf numFmtId="38" fontId="45" fillId="0" borderId="0" xfId="33" applyFont="1" applyAlignment="1"/>
    <xf numFmtId="38" fontId="45" fillId="0" borderId="0" xfId="33" applyFont="1" applyAlignment="1">
      <alignment vertical="center"/>
    </xf>
    <xf numFmtId="38" fontId="45" fillId="0" borderId="0" xfId="33" applyFont="1" applyBorder="1" applyAlignment="1">
      <alignment vertical="center"/>
    </xf>
    <xf numFmtId="38" fontId="44" fillId="0" borderId="0" xfId="33" applyFont="1" applyBorder="1" applyAlignment="1">
      <alignment vertical="center"/>
    </xf>
    <xf numFmtId="38" fontId="45" fillId="0" borderId="0" xfId="33" applyFont="1" applyAlignment="1">
      <alignment horizontal="center" vertical="center"/>
    </xf>
    <xf numFmtId="38" fontId="46" fillId="0" borderId="0" xfId="33" applyFont="1" applyAlignment="1"/>
    <xf numFmtId="38" fontId="46" fillId="0" borderId="0" xfId="33" applyFont="1" applyAlignment="1">
      <alignment vertical="center"/>
    </xf>
    <xf numFmtId="38" fontId="45" fillId="0" borderId="18" xfId="33" applyFont="1" applyBorder="1" applyAlignment="1">
      <alignment vertical="center"/>
    </xf>
    <xf numFmtId="38" fontId="44" fillId="0" borderId="18" xfId="33" applyFont="1" applyBorder="1" applyAlignment="1">
      <alignment vertical="center"/>
    </xf>
    <xf numFmtId="38" fontId="44" fillId="0" borderId="0" xfId="33" applyFont="1" applyAlignment="1">
      <alignment horizontal="center" vertical="center"/>
    </xf>
    <xf numFmtId="177" fontId="44" fillId="0" borderId="0" xfId="33" applyNumberFormat="1" applyFont="1" applyAlignment="1">
      <alignment vertical="center"/>
    </xf>
    <xf numFmtId="38" fontId="44" fillId="0" borderId="18" xfId="33" applyFont="1" applyFill="1" applyBorder="1" applyAlignment="1">
      <alignment vertical="center"/>
    </xf>
    <xf numFmtId="177" fontId="44" fillId="0" borderId="0" xfId="33" applyNumberFormat="1" applyFont="1" applyFill="1" applyAlignment="1">
      <alignment vertical="center"/>
    </xf>
    <xf numFmtId="38" fontId="44" fillId="0" borderId="14" xfId="33" applyFont="1" applyBorder="1" applyAlignment="1">
      <alignment vertical="center"/>
    </xf>
    <xf numFmtId="38" fontId="44" fillId="0" borderId="13" xfId="33" applyFont="1" applyBorder="1" applyAlignment="1">
      <alignment vertical="center"/>
    </xf>
    <xf numFmtId="0" fontId="47" fillId="0" borderId="13" xfId="0" applyFont="1" applyBorder="1" applyAlignment="1">
      <alignment vertical="top"/>
    </xf>
    <xf numFmtId="0" fontId="44" fillId="0" borderId="0" xfId="33" applyNumberFormat="1" applyFont="1" applyAlignment="1">
      <alignment vertical="center"/>
    </xf>
    <xf numFmtId="38" fontId="44" fillId="0" borderId="15" xfId="33" applyFont="1" applyBorder="1" applyAlignment="1">
      <alignment vertical="center"/>
    </xf>
    <xf numFmtId="0" fontId="44" fillId="0" borderId="0" xfId="0" applyFont="1" applyAlignment="1">
      <alignment vertical="center"/>
    </xf>
    <xf numFmtId="177" fontId="45" fillId="0" borderId="0" xfId="33" applyNumberFormat="1" applyFont="1" applyBorder="1" applyAlignment="1">
      <alignment vertical="center"/>
    </xf>
    <xf numFmtId="0" fontId="45" fillId="0" borderId="0" xfId="0" applyFont="1" applyAlignment="1">
      <alignment vertical="center"/>
    </xf>
    <xf numFmtId="40" fontId="45" fillId="0" borderId="0" xfId="33" applyNumberFormat="1" applyFont="1" applyAlignment="1">
      <alignment vertical="center"/>
    </xf>
    <xf numFmtId="177" fontId="44" fillId="0" borderId="0" xfId="33" applyNumberFormat="1" applyFont="1" applyBorder="1" applyAlignment="1">
      <alignment vertical="center"/>
    </xf>
    <xf numFmtId="40" fontId="44" fillId="0" borderId="0" xfId="33" applyNumberFormat="1" applyFont="1" applyAlignment="1">
      <alignment vertical="center"/>
    </xf>
    <xf numFmtId="38" fontId="44" fillId="0" borderId="0" xfId="33" applyFont="1" applyFill="1" applyBorder="1" applyAlignment="1">
      <alignment vertical="center"/>
    </xf>
    <xf numFmtId="38" fontId="44" fillId="0" borderId="0" xfId="33" applyFont="1" applyFill="1" applyAlignment="1">
      <alignment vertical="center"/>
    </xf>
    <xf numFmtId="40" fontId="44" fillId="0" borderId="0" xfId="33" applyNumberFormat="1" applyFont="1" applyFill="1" applyAlignment="1">
      <alignment vertical="center"/>
    </xf>
    <xf numFmtId="177" fontId="44" fillId="0" borderId="0" xfId="33" applyNumberFormat="1" applyFont="1" applyFill="1" applyAlignment="1">
      <alignment horizontal="right" vertical="center"/>
    </xf>
    <xf numFmtId="38" fontId="45" fillId="0" borderId="16" xfId="33" applyFont="1" applyBorder="1" applyAlignment="1">
      <alignment vertical="center"/>
    </xf>
    <xf numFmtId="38" fontId="44" fillId="0" borderId="0" xfId="33" applyFont="1" applyFill="1" applyAlignment="1">
      <alignment horizontal="center" vertical="center"/>
    </xf>
    <xf numFmtId="38" fontId="44" fillId="0" borderId="16" xfId="33" applyFont="1" applyBorder="1" applyAlignment="1">
      <alignment vertical="center"/>
    </xf>
    <xf numFmtId="0" fontId="44" fillId="0" borderId="11" xfId="0" applyFont="1" applyBorder="1" applyAlignment="1">
      <alignment vertical="center"/>
    </xf>
    <xf numFmtId="0" fontId="44" fillId="0" borderId="12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31" xfId="0" applyFont="1" applyBorder="1" applyAlignment="1">
      <alignment vertical="center"/>
    </xf>
    <xf numFmtId="0" fontId="44" fillId="0" borderId="16" xfId="0" applyFont="1" applyBorder="1" applyAlignment="1">
      <alignment vertical="center"/>
    </xf>
    <xf numFmtId="0" fontId="44" fillId="0" borderId="24" xfId="0" applyFont="1" applyBorder="1" applyAlignment="1">
      <alignment vertical="center"/>
    </xf>
    <xf numFmtId="40" fontId="44" fillId="0" borderId="16" xfId="33" applyNumberFormat="1" applyFont="1" applyFill="1" applyBorder="1" applyAlignment="1">
      <alignment vertical="center"/>
    </xf>
    <xf numFmtId="40" fontId="44" fillId="0" borderId="0" xfId="33" applyNumberFormat="1" applyFont="1" applyFill="1" applyBorder="1" applyAlignment="1">
      <alignment vertical="center"/>
    </xf>
    <xf numFmtId="0" fontId="44" fillId="0" borderId="13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4" fillId="0" borderId="26" xfId="0" applyFont="1" applyBorder="1" applyAlignment="1">
      <alignment vertical="center"/>
    </xf>
    <xf numFmtId="0" fontId="44" fillId="0" borderId="12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distributed" vertical="center" justifyLastLine="1"/>
    </xf>
    <xf numFmtId="38" fontId="44" fillId="0" borderId="16" xfId="33" applyFont="1" applyFill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44" fillId="0" borderId="0" xfId="0" applyFont="1" applyAlignment="1">
      <alignment horizontal="right" vertical="center"/>
    </xf>
    <xf numFmtId="38" fontId="44" fillId="0" borderId="0" xfId="33" applyFont="1" applyFill="1" applyAlignment="1">
      <alignment horizontal="right" vertical="center"/>
    </xf>
    <xf numFmtId="0" fontId="44" fillId="0" borderId="14" xfId="0" applyFont="1" applyBorder="1" applyAlignment="1">
      <alignment vertical="center"/>
    </xf>
    <xf numFmtId="0" fontId="44" fillId="0" borderId="15" xfId="0" applyFont="1" applyBorder="1" applyAlignment="1">
      <alignment vertical="center"/>
    </xf>
    <xf numFmtId="0" fontId="44" fillId="0" borderId="30" xfId="0" applyFont="1" applyBorder="1" applyAlignment="1">
      <alignment horizontal="distributed" vertical="center" justifyLastLine="1"/>
    </xf>
    <xf numFmtId="0" fontId="51" fillId="0" borderId="29" xfId="0" applyFont="1" applyBorder="1" applyAlignment="1">
      <alignment vertical="center" wrapText="1"/>
    </xf>
    <xf numFmtId="0" fontId="44" fillId="0" borderId="29" xfId="0" applyFont="1" applyBorder="1" applyAlignment="1">
      <alignment vertical="center"/>
    </xf>
    <xf numFmtId="0" fontId="44" fillId="0" borderId="29" xfId="0" applyFont="1" applyBorder="1" applyAlignment="1">
      <alignment vertical="top" wrapText="1"/>
    </xf>
    <xf numFmtId="0" fontId="44" fillId="0" borderId="29" xfId="0" applyFont="1" applyBorder="1" applyAlignment="1">
      <alignment vertical="center" wrapText="1"/>
    </xf>
    <xf numFmtId="0" fontId="44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179" fontId="44" fillId="0" borderId="0" xfId="33" applyNumberFormat="1" applyFont="1" applyAlignment="1">
      <alignment vertical="center"/>
    </xf>
    <xf numFmtId="38" fontId="45" fillId="0" borderId="0" xfId="33" applyFont="1" applyFill="1" applyBorder="1" applyAlignment="1">
      <alignment vertical="center"/>
    </xf>
    <xf numFmtId="40" fontId="44" fillId="0" borderId="0" xfId="33" applyNumberFormat="1" applyFont="1" applyBorder="1" applyAlignment="1">
      <alignment vertical="center"/>
    </xf>
    <xf numFmtId="38" fontId="44" fillId="0" borderId="11" xfId="33" applyFont="1" applyBorder="1" applyAlignment="1">
      <alignment vertical="center"/>
    </xf>
    <xf numFmtId="38" fontId="44" fillId="0" borderId="12" xfId="33" applyFont="1" applyBorder="1" applyAlignment="1">
      <alignment vertical="center"/>
    </xf>
    <xf numFmtId="38" fontId="44" fillId="0" borderId="0" xfId="33" applyFont="1" applyAlignment="1">
      <alignment horizontal="right" vertical="center"/>
    </xf>
    <xf numFmtId="0" fontId="44" fillId="0" borderId="19" xfId="0" applyFont="1" applyBorder="1" applyAlignment="1">
      <alignment horizontal="center" vertical="center"/>
    </xf>
    <xf numFmtId="40" fontId="45" fillId="0" borderId="0" xfId="33" applyNumberFormat="1" applyFont="1" applyFill="1" applyBorder="1" applyAlignment="1">
      <alignment vertical="center"/>
    </xf>
    <xf numFmtId="40" fontId="45" fillId="0" borderId="0" xfId="33" applyNumberFormat="1" applyFont="1" applyBorder="1" applyAlignment="1">
      <alignment vertical="center"/>
    </xf>
    <xf numFmtId="40" fontId="45" fillId="0" borderId="0" xfId="33" applyNumberFormat="1" applyFont="1" applyBorder="1" applyAlignment="1">
      <alignment horizontal="right" vertical="center"/>
    </xf>
    <xf numFmtId="0" fontId="45" fillId="0" borderId="0" xfId="0" applyFont="1" applyAlignment="1">
      <alignment horizontal="distributed" vertical="center"/>
    </xf>
    <xf numFmtId="0" fontId="45" fillId="0" borderId="18" xfId="0" applyFont="1" applyBorder="1" applyAlignment="1">
      <alignment vertical="center"/>
    </xf>
    <xf numFmtId="38" fontId="45" fillId="0" borderId="0" xfId="33" applyFont="1" applyFill="1" applyBorder="1" applyAlignment="1">
      <alignment horizontal="right" vertical="center"/>
    </xf>
    <xf numFmtId="0" fontId="45" fillId="0" borderId="0" xfId="0" applyFont="1" applyAlignment="1">
      <alignment horizontal="distributed" vertical="center" justifyLastLine="1"/>
    </xf>
    <xf numFmtId="0" fontId="44" fillId="0" borderId="0" xfId="0" applyFont="1" applyAlignment="1">
      <alignment horizontal="distributed" vertical="center"/>
    </xf>
    <xf numFmtId="0" fontId="44" fillId="0" borderId="18" xfId="0" applyFont="1" applyBorder="1" applyAlignment="1">
      <alignment horizontal="distributed" vertical="center"/>
    </xf>
    <xf numFmtId="40" fontId="44" fillId="0" borderId="0" xfId="33" applyNumberFormat="1" applyFont="1" applyBorder="1" applyAlignment="1">
      <alignment horizontal="right" vertical="center"/>
    </xf>
    <xf numFmtId="0" fontId="52" fillId="0" borderId="18" xfId="0" applyFont="1" applyBorder="1" applyAlignment="1">
      <alignment vertical="center"/>
    </xf>
    <xf numFmtId="40" fontId="44" fillId="0" borderId="13" xfId="33" applyNumberFormat="1" applyFont="1" applyFill="1" applyBorder="1" applyAlignment="1">
      <alignment vertical="center"/>
    </xf>
    <xf numFmtId="38" fontId="44" fillId="0" borderId="15" xfId="33" applyFont="1" applyBorder="1" applyAlignment="1">
      <alignment horizontal="center" vertical="center" wrapText="1"/>
    </xf>
    <xf numFmtId="38" fontId="44" fillId="0" borderId="20" xfId="33" applyFont="1" applyBorder="1" applyAlignment="1">
      <alignment horizontal="center" vertical="center" wrapText="1"/>
    </xf>
    <xf numFmtId="38" fontId="45" fillId="0" borderId="0" xfId="33" applyFont="1" applyFill="1" applyAlignment="1">
      <alignment vertical="center"/>
    </xf>
    <xf numFmtId="38" fontId="46" fillId="0" borderId="0" xfId="33" applyFont="1" applyBorder="1" applyAlignment="1">
      <alignment vertical="center"/>
    </xf>
    <xf numFmtId="0" fontId="44" fillId="0" borderId="26" xfId="0" applyFont="1" applyBorder="1"/>
    <xf numFmtId="0" fontId="44" fillId="0" borderId="10" xfId="0" applyFont="1" applyBorder="1"/>
    <xf numFmtId="38" fontId="45" fillId="0" borderId="0" xfId="33" applyFont="1" applyBorder="1" applyAlignment="1">
      <alignment horizontal="right" vertical="center"/>
    </xf>
    <xf numFmtId="38" fontId="44" fillId="0" borderId="0" xfId="33" applyFont="1" applyBorder="1" applyAlignment="1">
      <alignment horizontal="center" vertical="center"/>
    </xf>
    <xf numFmtId="38" fontId="44" fillId="0" borderId="0" xfId="33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distributed" textRotation="255" justifyLastLine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21" fillId="0" borderId="0" xfId="0" applyFont="1" applyAlignment="1">
      <alignment horizontal="center"/>
    </xf>
    <xf numFmtId="38" fontId="23" fillId="0" borderId="0" xfId="33" applyFont="1" applyBorder="1" applyAlignment="1">
      <alignment horizontal="left" vertical="center"/>
    </xf>
    <xf numFmtId="38" fontId="23" fillId="0" borderId="18" xfId="33" applyFont="1" applyBorder="1" applyAlignment="1">
      <alignment horizontal="left" vertical="center"/>
    </xf>
    <xf numFmtId="38" fontId="23" fillId="0" borderId="0" xfId="33" applyFont="1" applyBorder="1" applyAlignment="1">
      <alignment horizontal="right" vertical="center"/>
    </xf>
    <xf numFmtId="176" fontId="23" fillId="0" borderId="0" xfId="33" applyNumberFormat="1" applyFont="1" applyBorder="1" applyAlignment="1">
      <alignment horizontal="right" vertical="center"/>
    </xf>
    <xf numFmtId="38" fontId="23" fillId="0" borderId="0" xfId="33" applyFont="1" applyFill="1" applyBorder="1" applyAlignment="1">
      <alignment horizontal="right" vertical="center"/>
    </xf>
    <xf numFmtId="38" fontId="23" fillId="0" borderId="0" xfId="33" applyFont="1" applyFill="1" applyBorder="1" applyAlignment="1">
      <alignment horizontal="center" vertical="center"/>
    </xf>
    <xf numFmtId="38" fontId="23" fillId="0" borderId="0" xfId="33" applyFont="1" applyFill="1" applyBorder="1" applyAlignment="1">
      <alignment horizontal="left" vertical="center"/>
    </xf>
    <xf numFmtId="38" fontId="23" fillId="0" borderId="18" xfId="33" applyFont="1" applyFill="1" applyBorder="1" applyAlignment="1">
      <alignment horizontal="left" vertical="center"/>
    </xf>
    <xf numFmtId="38" fontId="23" fillId="0" borderId="0" xfId="33" applyFont="1" applyFill="1" applyAlignment="1">
      <alignment horizontal="left" vertical="center"/>
    </xf>
    <xf numFmtId="38" fontId="23" fillId="0" borderId="16" xfId="33" applyFont="1" applyFill="1" applyBorder="1" applyAlignment="1">
      <alignment horizontal="center" vertical="center"/>
    </xf>
    <xf numFmtId="38" fontId="44" fillId="0" borderId="0" xfId="33" applyFont="1" applyFill="1" applyBorder="1" applyAlignment="1">
      <alignment horizontal="center" vertical="center"/>
    </xf>
    <xf numFmtId="38" fontId="23" fillId="0" borderId="0" xfId="33" applyFont="1" applyFill="1" applyAlignment="1">
      <alignment horizontal="right" vertical="center"/>
    </xf>
    <xf numFmtId="38" fontId="23" fillId="0" borderId="0" xfId="33" applyFont="1" applyFill="1" applyAlignment="1">
      <alignment horizontal="center" vertical="center"/>
    </xf>
    <xf numFmtId="38" fontId="23" fillId="0" borderId="0" xfId="33" applyFont="1" applyAlignment="1">
      <alignment horizontal="right" vertical="center"/>
    </xf>
    <xf numFmtId="38" fontId="23" fillId="0" borderId="15" xfId="33" applyFont="1" applyFill="1" applyBorder="1" applyAlignment="1">
      <alignment horizontal="center" vertical="center" wrapText="1"/>
    </xf>
    <xf numFmtId="38" fontId="23" fillId="0" borderId="22" xfId="33" applyFont="1" applyFill="1" applyBorder="1" applyAlignment="1">
      <alignment horizontal="center" vertical="center" wrapText="1"/>
    </xf>
    <xf numFmtId="38" fontId="23" fillId="0" borderId="0" xfId="33" applyFont="1" applyFill="1" applyBorder="1" applyAlignment="1">
      <alignment horizontal="center" vertical="center" wrapText="1"/>
    </xf>
    <xf numFmtId="38" fontId="23" fillId="0" borderId="18" xfId="33" applyFont="1" applyFill="1" applyBorder="1" applyAlignment="1">
      <alignment horizontal="center" vertical="center" wrapText="1"/>
    </xf>
    <xf numFmtId="38" fontId="23" fillId="0" borderId="20" xfId="33" applyFont="1" applyFill="1" applyBorder="1" applyAlignment="1">
      <alignment horizontal="center" vertical="center" wrapText="1"/>
    </xf>
    <xf numFmtId="38" fontId="23" fillId="0" borderId="21" xfId="33" applyFont="1" applyFill="1" applyBorder="1" applyAlignment="1">
      <alignment horizontal="center" vertical="center" wrapText="1"/>
    </xf>
    <xf numFmtId="38" fontId="23" fillId="0" borderId="23" xfId="33" applyFont="1" applyFill="1" applyBorder="1" applyAlignment="1">
      <alignment horizontal="center" vertical="center"/>
    </xf>
    <xf numFmtId="38" fontId="23" fillId="0" borderId="15" xfId="33" applyFont="1" applyFill="1" applyBorder="1" applyAlignment="1">
      <alignment horizontal="center" vertical="center"/>
    </xf>
    <xf numFmtId="38" fontId="23" fillId="0" borderId="22" xfId="33" applyFont="1" applyFill="1" applyBorder="1" applyAlignment="1">
      <alignment horizontal="center" vertical="center"/>
    </xf>
    <xf numFmtId="38" fontId="23" fillId="0" borderId="30" xfId="33" applyFont="1" applyFill="1" applyBorder="1" applyAlignment="1">
      <alignment horizontal="center" vertical="center"/>
    </xf>
    <xf numFmtId="38" fontId="23" fillId="0" borderId="31" xfId="33" applyFont="1" applyFill="1" applyBorder="1" applyAlignment="1">
      <alignment horizontal="center" vertical="center"/>
    </xf>
    <xf numFmtId="38" fontId="23" fillId="0" borderId="27" xfId="33" applyFont="1" applyFill="1" applyBorder="1" applyAlignment="1">
      <alignment horizontal="center" vertical="center" wrapText="1"/>
    </xf>
    <xf numFmtId="38" fontId="23" fillId="0" borderId="28" xfId="33" applyFont="1" applyFill="1" applyBorder="1" applyAlignment="1">
      <alignment horizontal="center" vertical="center" wrapText="1"/>
    </xf>
    <xf numFmtId="38" fontId="23" fillId="0" borderId="29" xfId="33" applyFont="1" applyFill="1" applyBorder="1" applyAlignment="1">
      <alignment horizontal="center" vertical="center"/>
    </xf>
    <xf numFmtId="38" fontId="23" fillId="0" borderId="26" xfId="33" applyFont="1" applyFill="1" applyBorder="1" applyAlignment="1">
      <alignment horizontal="center" vertical="center"/>
    </xf>
    <xf numFmtId="38" fontId="27" fillId="0" borderId="29" xfId="33" applyFont="1" applyFill="1" applyBorder="1" applyAlignment="1">
      <alignment horizontal="center" vertical="center" wrapText="1"/>
    </xf>
    <xf numFmtId="38" fontId="23" fillId="0" borderId="26" xfId="33" applyFont="1" applyFill="1" applyBorder="1" applyAlignment="1">
      <alignment horizontal="center" vertical="center" wrapText="1"/>
    </xf>
    <xf numFmtId="38" fontId="23" fillId="0" borderId="10" xfId="33" applyFont="1" applyFill="1" applyBorder="1" applyAlignment="1">
      <alignment horizontal="center" vertical="center" wrapText="1"/>
    </xf>
    <xf numFmtId="38" fontId="44" fillId="0" borderId="0" xfId="33" applyFont="1" applyBorder="1" applyAlignment="1">
      <alignment horizontal="left" vertical="center"/>
    </xf>
    <xf numFmtId="38" fontId="44" fillId="0" borderId="18" xfId="33" applyFont="1" applyBorder="1" applyAlignment="1">
      <alignment horizontal="left" vertical="center"/>
    </xf>
    <xf numFmtId="38" fontId="44" fillId="0" borderId="0" xfId="33" applyFont="1" applyBorder="1" applyAlignment="1">
      <alignment horizontal="right" vertical="center"/>
    </xf>
    <xf numFmtId="176" fontId="44" fillId="0" borderId="0" xfId="33" applyNumberFormat="1" applyFont="1" applyBorder="1" applyAlignment="1">
      <alignment horizontal="right" vertical="center"/>
    </xf>
    <xf numFmtId="38" fontId="44" fillId="0" borderId="0" xfId="33" applyFont="1" applyFill="1" applyBorder="1" applyAlignment="1">
      <alignment horizontal="right" vertical="center"/>
    </xf>
    <xf numFmtId="38" fontId="23" fillId="0" borderId="0" xfId="33" applyFont="1" applyAlignment="1">
      <alignment horizontal="left" vertical="center"/>
    </xf>
    <xf numFmtId="38" fontId="23" fillId="0" borderId="16" xfId="33" applyFont="1" applyBorder="1" applyAlignment="1">
      <alignment horizontal="right" vertical="center"/>
    </xf>
    <xf numFmtId="0" fontId="0" fillId="0" borderId="0" xfId="0"/>
    <xf numFmtId="176" fontId="23" fillId="0" borderId="0" xfId="33" applyNumberFormat="1" applyFont="1" applyAlignment="1">
      <alignment horizontal="right" vertical="center"/>
    </xf>
    <xf numFmtId="38" fontId="23" fillId="0" borderId="15" xfId="33" applyFont="1" applyBorder="1" applyAlignment="1">
      <alignment horizontal="center" vertical="center" wrapText="1"/>
    </xf>
    <xf numFmtId="38" fontId="23" fillId="0" borderId="22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23" fillId="0" borderId="21" xfId="33" applyFont="1" applyBorder="1" applyAlignment="1">
      <alignment horizontal="center" vertical="center" wrapText="1"/>
    </xf>
    <xf numFmtId="38" fontId="23" fillId="0" borderId="30" xfId="33" applyFont="1" applyBorder="1" applyAlignment="1">
      <alignment horizontal="center" vertical="center" wrapText="1"/>
    </xf>
    <xf numFmtId="0" fontId="0" fillId="0" borderId="31" xfId="0" applyBorder="1"/>
    <xf numFmtId="0" fontId="0" fillId="0" borderId="25" xfId="0" applyBorder="1"/>
    <xf numFmtId="38" fontId="23" fillId="0" borderId="23" xfId="33" applyFont="1" applyBorder="1" applyAlignment="1">
      <alignment horizontal="center" vertical="center"/>
    </xf>
    <xf numFmtId="38" fontId="23" fillId="0" borderId="15" xfId="33" applyFont="1" applyBorder="1" applyAlignment="1">
      <alignment horizontal="center" vertical="center"/>
    </xf>
    <xf numFmtId="38" fontId="23" fillId="0" borderId="22" xfId="33" applyFont="1" applyBorder="1" applyAlignment="1">
      <alignment horizontal="center" vertical="center"/>
    </xf>
    <xf numFmtId="38" fontId="23" fillId="0" borderId="23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9" xfId="33" applyFont="1" applyBorder="1" applyAlignment="1">
      <alignment horizontal="center" vertical="center" wrapText="1"/>
    </xf>
    <xf numFmtId="0" fontId="0" fillId="0" borderId="26" xfId="0" applyBorder="1"/>
    <xf numFmtId="38" fontId="27" fillId="0" borderId="29" xfId="33" applyFont="1" applyBorder="1" applyAlignment="1">
      <alignment horizontal="center" vertical="center" wrapText="1"/>
    </xf>
    <xf numFmtId="38" fontId="27" fillId="0" borderId="26" xfId="33" applyFont="1" applyBorder="1" applyAlignment="1">
      <alignment horizontal="center" vertical="center" wrapText="1"/>
    </xf>
    <xf numFmtId="38" fontId="27" fillId="0" borderId="10" xfId="33" applyFont="1" applyBorder="1" applyAlignment="1">
      <alignment horizontal="center" vertical="center" wrapText="1"/>
    </xf>
    <xf numFmtId="38" fontId="27" fillId="0" borderId="32" xfId="33" applyFont="1" applyBorder="1" applyAlignment="1">
      <alignment horizontal="center" vertical="center" wrapText="1"/>
    </xf>
    <xf numFmtId="177" fontId="44" fillId="0" borderId="0" xfId="33" applyNumberFormat="1" applyFont="1" applyFill="1" applyBorder="1" applyAlignment="1">
      <alignment horizontal="right" vertical="center"/>
    </xf>
    <xf numFmtId="38" fontId="23" fillId="0" borderId="0" xfId="33" applyFont="1" applyAlignment="1">
      <alignment horizontal="center" vertical="center"/>
    </xf>
    <xf numFmtId="177" fontId="44" fillId="0" borderId="0" xfId="33" applyNumberFormat="1" applyFont="1" applyFill="1" applyAlignment="1">
      <alignment horizontal="right" vertical="center"/>
    </xf>
    <xf numFmtId="38" fontId="44" fillId="0" borderId="0" xfId="33" applyFont="1" applyAlignment="1">
      <alignment horizontal="right" vertical="center"/>
    </xf>
    <xf numFmtId="38" fontId="44" fillId="0" borderId="0" xfId="33" applyFont="1" applyAlignment="1">
      <alignment horizontal="center" vertical="center"/>
    </xf>
    <xf numFmtId="177" fontId="44" fillId="0" borderId="16" xfId="33" applyNumberFormat="1" applyFont="1" applyFill="1" applyBorder="1" applyAlignment="1">
      <alignment horizontal="right" vertical="center"/>
    </xf>
    <xf numFmtId="177" fontId="44" fillId="0" borderId="0" xfId="33" applyNumberFormat="1" applyFont="1" applyFill="1" applyAlignment="1">
      <alignment vertical="center"/>
    </xf>
    <xf numFmtId="177" fontId="44" fillId="0" borderId="0" xfId="33" applyNumberFormat="1" applyFont="1" applyAlignment="1">
      <alignment horizontal="right" vertical="center"/>
    </xf>
    <xf numFmtId="177" fontId="44" fillId="0" borderId="0" xfId="33" applyNumberFormat="1" applyFont="1" applyAlignment="1">
      <alignment vertical="center"/>
    </xf>
    <xf numFmtId="38" fontId="44" fillId="0" borderId="16" xfId="33" applyFont="1" applyBorder="1" applyAlignment="1">
      <alignment horizontal="right" vertical="center"/>
    </xf>
    <xf numFmtId="177" fontId="44" fillId="0" borderId="16" xfId="33" applyNumberFormat="1" applyFont="1" applyBorder="1" applyAlignment="1">
      <alignment horizontal="right" vertical="center"/>
    </xf>
    <xf numFmtId="177" fontId="44" fillId="0" borderId="0" xfId="33" applyNumberFormat="1" applyFont="1" applyBorder="1" applyAlignment="1">
      <alignment horizontal="right" vertical="center"/>
    </xf>
    <xf numFmtId="38" fontId="45" fillId="0" borderId="0" xfId="33" applyFont="1" applyBorder="1" applyAlignment="1">
      <alignment horizontal="right"/>
    </xf>
    <xf numFmtId="38" fontId="28" fillId="0" borderId="0" xfId="33" applyFont="1" applyAlignment="1">
      <alignment horizontal="center"/>
    </xf>
    <xf numFmtId="38" fontId="45" fillId="0" borderId="16" xfId="33" applyFont="1" applyBorder="1" applyAlignment="1">
      <alignment horizontal="right"/>
    </xf>
    <xf numFmtId="38" fontId="45" fillId="0" borderId="0" xfId="33" applyFont="1" applyAlignment="1">
      <alignment horizontal="right" vertical="center"/>
    </xf>
    <xf numFmtId="38" fontId="45" fillId="0" borderId="0" xfId="33" applyFont="1" applyAlignment="1">
      <alignment horizontal="left" vertical="center"/>
    </xf>
    <xf numFmtId="38" fontId="45" fillId="0" borderId="16" xfId="33" applyFont="1" applyBorder="1" applyAlignment="1">
      <alignment horizontal="right" vertical="center"/>
    </xf>
    <xf numFmtId="38" fontId="45" fillId="0" borderId="0" xfId="33" applyFont="1" applyBorder="1" applyAlignment="1">
      <alignment horizontal="right" vertical="center"/>
    </xf>
    <xf numFmtId="38" fontId="45" fillId="0" borderId="0" xfId="33" applyFont="1" applyAlignment="1">
      <alignment horizontal="center" vertical="center"/>
    </xf>
    <xf numFmtId="38" fontId="23" fillId="0" borderId="32" xfId="33" applyFont="1" applyBorder="1" applyAlignment="1">
      <alignment horizontal="center" vertical="center"/>
    </xf>
    <xf numFmtId="38" fontId="23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/>
    </xf>
    <xf numFmtId="38" fontId="23" fillId="0" borderId="24" xfId="33" applyFont="1" applyBorder="1" applyAlignment="1">
      <alignment horizontal="center" vertical="center"/>
    </xf>
    <xf numFmtId="38" fontId="23" fillId="0" borderId="33" xfId="33" applyFont="1" applyBorder="1" applyAlignment="1">
      <alignment horizontal="center" vertical="center"/>
    </xf>
    <xf numFmtId="38" fontId="23" fillId="0" borderId="30" xfId="33" applyFont="1" applyBorder="1" applyAlignment="1">
      <alignment horizontal="center" vertical="center"/>
    </xf>
    <xf numFmtId="38" fontId="23" fillId="0" borderId="31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/>
    </xf>
    <xf numFmtId="38" fontId="23" fillId="0" borderId="29" xfId="33" applyFont="1" applyBorder="1" applyAlignment="1">
      <alignment horizontal="center" vertical="center"/>
    </xf>
    <xf numFmtId="38" fontId="23" fillId="0" borderId="26" xfId="33" applyFont="1" applyBorder="1" applyAlignment="1">
      <alignment horizontal="center" vertical="center"/>
    </xf>
    <xf numFmtId="38" fontId="23" fillId="0" borderId="10" xfId="33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38" fontId="44" fillId="0" borderId="0" xfId="33" applyFont="1" applyBorder="1" applyAlignment="1">
      <alignment vertical="center"/>
    </xf>
    <xf numFmtId="40" fontId="23" fillId="0" borderId="0" xfId="33" applyNumberFormat="1" applyFont="1" applyAlignment="1">
      <alignment vertical="center"/>
    </xf>
    <xf numFmtId="0" fontId="23" fillId="0" borderId="0" xfId="0" applyFont="1" applyAlignment="1">
      <alignment horizontal="distributed" vertical="center" wrapText="1"/>
    </xf>
    <xf numFmtId="0" fontId="33" fillId="0" borderId="0" xfId="0" applyFont="1" applyAlignment="1">
      <alignment horizontal="distributed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0" fontId="23" fillId="0" borderId="0" xfId="33" applyNumberFormat="1" applyFont="1" applyFill="1" applyAlignment="1">
      <alignment horizontal="center" vertical="center"/>
    </xf>
    <xf numFmtId="40" fontId="23" fillId="0" borderId="0" xfId="33" applyNumberFormat="1" applyFont="1" applyFill="1" applyBorder="1" applyAlignment="1">
      <alignment horizontal="right" vertical="center"/>
    </xf>
    <xf numFmtId="177" fontId="23" fillId="0" borderId="0" xfId="33" applyNumberFormat="1" applyFont="1" applyFill="1" applyAlignment="1">
      <alignment horizontal="center" vertical="center"/>
    </xf>
    <xf numFmtId="0" fontId="27" fillId="0" borderId="0" xfId="0" applyFont="1" applyAlignment="1">
      <alignment horizontal="distributed" vertical="center"/>
    </xf>
    <xf numFmtId="177" fontId="23" fillId="0" borderId="0" xfId="33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9" xfId="0" applyBorder="1"/>
    <xf numFmtId="0" fontId="0" fillId="0" borderId="24" xfId="0" applyBorder="1"/>
    <xf numFmtId="0" fontId="0" fillId="0" borderId="20" xfId="0" applyBorder="1"/>
    <xf numFmtId="0" fontId="0" fillId="0" borderId="21" xfId="0" applyBorder="1"/>
    <xf numFmtId="0" fontId="32" fillId="0" borderId="1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38" fontId="44" fillId="0" borderId="0" xfId="33" applyFont="1" applyFill="1" applyAlignment="1">
      <alignment horizontal="right" vertical="center"/>
    </xf>
    <xf numFmtId="38" fontId="44" fillId="0" borderId="0" xfId="33" applyFont="1" applyFill="1" applyBorder="1" applyAlignment="1">
      <alignment vertical="center"/>
    </xf>
    <xf numFmtId="38" fontId="44" fillId="0" borderId="0" xfId="33" applyFont="1" applyFill="1" applyAlignment="1">
      <alignment vertical="center"/>
    </xf>
    <xf numFmtId="40" fontId="23" fillId="0" borderId="0" xfId="33" applyNumberFormat="1" applyFont="1" applyFill="1" applyAlignment="1">
      <alignment vertical="center"/>
    </xf>
    <xf numFmtId="40" fontId="44" fillId="0" borderId="0" xfId="33" applyNumberFormat="1" applyFont="1" applyAlignment="1">
      <alignment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8" fontId="23" fillId="0" borderId="0" xfId="33" applyFont="1" applyBorder="1" applyAlignme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40" fontId="23" fillId="0" borderId="13" xfId="33" applyNumberFormat="1" applyFont="1" applyBorder="1" applyAlignment="1">
      <alignment vertical="center"/>
    </xf>
    <xf numFmtId="0" fontId="23" fillId="0" borderId="22" xfId="0" applyFont="1" applyBorder="1" applyAlignment="1">
      <alignment horizontal="distributed" vertical="center" justifyLastLine="1"/>
    </xf>
    <xf numFmtId="0" fontId="23" fillId="0" borderId="34" xfId="0" applyFont="1" applyBorder="1" applyAlignment="1">
      <alignment horizontal="distributed" vertical="center" justifyLastLine="1"/>
    </xf>
    <xf numFmtId="0" fontId="23" fillId="0" borderId="23" xfId="0" applyFont="1" applyBorder="1" applyAlignment="1">
      <alignment horizontal="distributed" vertical="center" justifyLastLine="1"/>
    </xf>
    <xf numFmtId="0" fontId="23" fillId="0" borderId="18" xfId="0" applyFont="1" applyBorder="1" applyAlignment="1">
      <alignment horizontal="distributed" vertical="center" justifyLastLine="1"/>
    </xf>
    <xf numFmtId="0" fontId="23" fillId="0" borderId="35" xfId="0" applyFont="1" applyBorder="1" applyAlignment="1">
      <alignment horizontal="distributed" vertical="center" justifyLastLine="1"/>
    </xf>
    <xf numFmtId="0" fontId="23" fillId="0" borderId="16" xfId="0" applyFont="1" applyBorder="1" applyAlignment="1">
      <alignment horizontal="distributed" vertical="center" justifyLastLine="1"/>
    </xf>
    <xf numFmtId="0" fontId="23" fillId="0" borderId="21" xfId="0" applyFont="1" applyBorder="1" applyAlignment="1">
      <alignment horizontal="distributed" vertical="center" justifyLastLine="1"/>
    </xf>
    <xf numFmtId="0" fontId="23" fillId="0" borderId="28" xfId="0" applyFont="1" applyBorder="1" applyAlignment="1">
      <alignment horizontal="distributed" vertical="center" justifyLastLine="1"/>
    </xf>
    <xf numFmtId="0" fontId="23" fillId="0" borderId="24" xfId="0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horizontal="distributed" vertical="center" wrapText="1"/>
    </xf>
    <xf numFmtId="0" fontId="28" fillId="0" borderId="0" xfId="0" applyFont="1" applyAlignment="1">
      <alignment horizontal="center" vertical="center"/>
    </xf>
    <xf numFmtId="38" fontId="45" fillId="0" borderId="0" xfId="33" applyFont="1" applyBorder="1" applyAlignment="1">
      <alignment vertical="center"/>
    </xf>
    <xf numFmtId="40" fontId="45" fillId="0" borderId="0" xfId="33" applyNumberFormat="1" applyFont="1" applyAlignment="1">
      <alignment vertical="center"/>
    </xf>
    <xf numFmtId="38" fontId="45" fillId="0" borderId="0" xfId="33" applyFont="1" applyFill="1" applyBorder="1" applyAlignment="1">
      <alignment vertical="center"/>
    </xf>
    <xf numFmtId="38" fontId="45" fillId="0" borderId="0" xfId="33" applyFont="1" applyFill="1" applyAlignment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29" xfId="0" applyFont="1" applyBorder="1" applyAlignment="1">
      <alignment horizontal="distributed" vertical="center" justifyLastLine="1"/>
    </xf>
    <xf numFmtId="0" fontId="23" fillId="0" borderId="26" xfId="0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distributed" vertical="center" justifyLastLine="1"/>
    </xf>
    <xf numFmtId="0" fontId="23" fillId="0" borderId="32" xfId="0" applyFont="1" applyBorder="1" applyAlignment="1">
      <alignment horizontal="distributed" vertical="center" justifyLastLine="1"/>
    </xf>
    <xf numFmtId="38" fontId="44" fillId="0" borderId="0" xfId="33" applyFont="1" applyAlignment="1">
      <alignment vertical="center"/>
    </xf>
    <xf numFmtId="38" fontId="44" fillId="0" borderId="16" xfId="33" applyFont="1" applyBorder="1" applyAlignment="1">
      <alignment vertical="center"/>
    </xf>
    <xf numFmtId="178" fontId="27" fillId="0" borderId="0" xfId="0" applyNumberFormat="1" applyFont="1" applyAlignment="1">
      <alignment horizontal="distributed" vertical="center"/>
    </xf>
    <xf numFmtId="0" fontId="20" fillId="0" borderId="0" xfId="0" applyFont="1" applyAlignment="1">
      <alignment horizontal="distributed" vertical="center"/>
    </xf>
    <xf numFmtId="0" fontId="47" fillId="0" borderId="0" xfId="0" applyFont="1" applyAlignment="1">
      <alignment vertical="center"/>
    </xf>
    <xf numFmtId="38" fontId="45" fillId="0" borderId="0" xfId="33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38" fontId="45" fillId="0" borderId="16" xfId="33" applyFont="1" applyBorder="1" applyAlignment="1">
      <alignment vertical="center"/>
    </xf>
    <xf numFmtId="0" fontId="23" fillId="0" borderId="33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0" fontId="23" fillId="0" borderId="12" xfId="0" applyFont="1" applyBorder="1" applyAlignment="1">
      <alignment horizontal="distributed" vertical="center" justifyLastLine="1"/>
    </xf>
    <xf numFmtId="0" fontId="23" fillId="0" borderId="19" xfId="0" applyFont="1" applyBorder="1" applyAlignment="1">
      <alignment horizontal="distributed" vertical="center" justifyLastLine="1"/>
    </xf>
    <xf numFmtId="0" fontId="23" fillId="0" borderId="0" xfId="0" applyFont="1" applyAlignment="1">
      <alignment horizontal="distributed" vertical="center" justifyLastLine="1"/>
    </xf>
    <xf numFmtId="0" fontId="23" fillId="0" borderId="2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28" fillId="0" borderId="0" xfId="0" applyFont="1" applyAlignment="1">
      <alignment horizontal="distributed" vertical="center"/>
    </xf>
    <xf numFmtId="0" fontId="23" fillId="0" borderId="30" xfId="0" applyFont="1" applyBorder="1" applyAlignment="1">
      <alignment horizontal="distributed" vertical="center" justifyLastLine="1"/>
    </xf>
    <xf numFmtId="0" fontId="23" fillId="0" borderId="25" xfId="0" applyFont="1" applyBorder="1" applyAlignment="1">
      <alignment horizontal="distributed" vertical="center" justifyLastLine="1"/>
    </xf>
    <xf numFmtId="0" fontId="23" fillId="0" borderId="30" xfId="0" applyFont="1" applyBorder="1" applyAlignment="1">
      <alignment horizontal="distributed" vertical="center" wrapText="1" justifyLastLine="1"/>
    </xf>
    <xf numFmtId="0" fontId="23" fillId="0" borderId="31" xfId="0" applyFont="1" applyBorder="1" applyAlignment="1">
      <alignment horizontal="distributed" vertical="center" wrapText="1" justifyLastLine="1"/>
    </xf>
    <xf numFmtId="0" fontId="23" fillId="0" borderId="29" xfId="0" applyFont="1" applyBorder="1" applyAlignment="1">
      <alignment horizontal="center" vertical="center" justifyLastLine="1"/>
    </xf>
    <xf numFmtId="0" fontId="23" fillId="0" borderId="26" xfId="0" applyFont="1" applyBorder="1" applyAlignment="1">
      <alignment horizontal="center" vertical="center" justifyLastLine="1"/>
    </xf>
    <xf numFmtId="0" fontId="23" fillId="0" borderId="10" xfId="0" applyFont="1" applyBorder="1" applyAlignment="1">
      <alignment horizontal="center" vertical="center" justifyLastLine="1"/>
    </xf>
    <xf numFmtId="0" fontId="23" fillId="0" borderId="29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23" fillId="0" borderId="23" xfId="0" applyFont="1" applyBorder="1" applyAlignment="1">
      <alignment horizontal="center" vertical="center" justifyLastLine="1"/>
    </xf>
    <xf numFmtId="0" fontId="23" fillId="0" borderId="15" xfId="0" applyFont="1" applyBorder="1" applyAlignment="1">
      <alignment horizontal="center" vertical="center" justifyLastLine="1"/>
    </xf>
    <xf numFmtId="0" fontId="23" fillId="0" borderId="22" xfId="0" applyFont="1" applyBorder="1" applyAlignment="1">
      <alignment horizontal="center" vertical="center" justifyLastLine="1"/>
    </xf>
    <xf numFmtId="0" fontId="23" fillId="0" borderId="16" xfId="0" applyFont="1" applyBorder="1" applyAlignment="1">
      <alignment horizontal="center" vertical="center" justifyLastLine="1"/>
    </xf>
    <xf numFmtId="0" fontId="23" fillId="0" borderId="0" xfId="0" applyFont="1" applyAlignment="1">
      <alignment horizontal="center" vertical="center" justifyLastLine="1"/>
    </xf>
    <xf numFmtId="0" fontId="23" fillId="0" borderId="18" xfId="0" applyFont="1" applyBorder="1" applyAlignment="1">
      <alignment horizontal="center" vertical="center" justifyLastLine="1"/>
    </xf>
    <xf numFmtId="0" fontId="23" fillId="0" borderId="24" xfId="0" applyFont="1" applyBorder="1" applyAlignment="1">
      <alignment horizontal="center" vertical="center" justifyLastLine="1"/>
    </xf>
    <xf numFmtId="0" fontId="23" fillId="0" borderId="20" xfId="0" applyFont="1" applyBorder="1" applyAlignment="1">
      <alignment horizontal="center" vertical="center" justifyLastLine="1"/>
    </xf>
    <xf numFmtId="0" fontId="23" fillId="0" borderId="21" xfId="0" applyFont="1" applyBorder="1" applyAlignment="1">
      <alignment horizontal="center" vertical="center" justifyLastLine="1"/>
    </xf>
    <xf numFmtId="38" fontId="23" fillId="0" borderId="13" xfId="33" applyFont="1" applyBorder="1" applyAlignment="1">
      <alignment vertical="center"/>
    </xf>
    <xf numFmtId="0" fontId="23" fillId="0" borderId="0" xfId="0" applyFont="1" applyAlignment="1">
      <alignment vertical="center"/>
    </xf>
    <xf numFmtId="38" fontId="23" fillId="0" borderId="13" xfId="33" applyFont="1" applyBorder="1" applyAlignment="1">
      <alignment horizontal="right" vertical="center"/>
    </xf>
    <xf numFmtId="0" fontId="44" fillId="0" borderId="16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23" fillId="0" borderId="11" xfId="0" applyFont="1" applyBorder="1" applyAlignment="1">
      <alignment horizontal="distributed" vertical="center" wrapText="1" justifyLastLine="1"/>
    </xf>
    <xf numFmtId="0" fontId="23" fillId="0" borderId="12" xfId="0" applyFont="1" applyBorder="1" applyAlignment="1">
      <alignment horizontal="distributed" vertical="center" wrapText="1" justifyLastLine="1"/>
    </xf>
    <xf numFmtId="0" fontId="23" fillId="0" borderId="19" xfId="0" applyFont="1" applyBorder="1" applyAlignment="1">
      <alignment horizontal="distributed" vertical="center" wrapText="1" justifyLastLine="1"/>
    </xf>
    <xf numFmtId="0" fontId="23" fillId="0" borderId="24" xfId="0" applyFont="1" applyBorder="1" applyAlignment="1">
      <alignment horizontal="distributed" vertical="center" wrapText="1" justifyLastLine="1"/>
    </xf>
    <xf numFmtId="0" fontId="23" fillId="0" borderId="20" xfId="0" applyFont="1" applyBorder="1" applyAlignment="1">
      <alignment horizontal="distributed" vertical="center" wrapText="1" justifyLastLine="1"/>
    </xf>
    <xf numFmtId="0" fontId="23" fillId="0" borderId="21" xfId="0" applyFont="1" applyBorder="1" applyAlignment="1">
      <alignment horizontal="distributed" vertical="center" wrapText="1" justifyLastLine="1"/>
    </xf>
    <xf numFmtId="0" fontId="23" fillId="0" borderId="3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top"/>
    </xf>
    <xf numFmtId="0" fontId="23" fillId="0" borderId="20" xfId="0" applyFont="1" applyBorder="1" applyAlignment="1">
      <alignment horizontal="center" vertical="top"/>
    </xf>
    <xf numFmtId="0" fontId="23" fillId="0" borderId="21" xfId="0" applyFont="1" applyBorder="1" applyAlignment="1">
      <alignment horizontal="center" vertical="top"/>
    </xf>
    <xf numFmtId="0" fontId="23" fillId="0" borderId="16" xfId="0" applyFont="1" applyBorder="1" applyAlignment="1">
      <alignment vertical="center"/>
    </xf>
    <xf numFmtId="0" fontId="0" fillId="0" borderId="15" xfId="0" applyBorder="1"/>
    <xf numFmtId="0" fontId="0" fillId="0" borderId="22" xfId="0" applyBorder="1"/>
    <xf numFmtId="0" fontId="0" fillId="0" borderId="16" xfId="0" applyBorder="1"/>
    <xf numFmtId="0" fontId="0" fillId="0" borderId="18" xfId="0" applyBorder="1"/>
    <xf numFmtId="0" fontId="23" fillId="0" borderId="16" xfId="0" applyFont="1" applyBorder="1" applyAlignment="1">
      <alignment horizontal="distributed" vertical="center" wrapText="1" justifyLastLine="1"/>
    </xf>
    <xf numFmtId="0" fontId="23" fillId="0" borderId="0" xfId="0" applyFont="1" applyAlignment="1">
      <alignment horizontal="distributed" vertical="center" wrapText="1" justifyLastLine="1"/>
    </xf>
    <xf numFmtId="0" fontId="23" fillId="0" borderId="32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9" fontId="44" fillId="0" borderId="0" xfId="33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38" fontId="44" fillId="0" borderId="16" xfId="33" applyFont="1" applyBorder="1" applyAlignment="1">
      <alignment horizontal="center" vertical="center"/>
    </xf>
    <xf numFmtId="38" fontId="44" fillId="0" borderId="0" xfId="33" applyFont="1" applyBorder="1" applyAlignment="1">
      <alignment horizontal="center" vertical="center"/>
    </xf>
    <xf numFmtId="177" fontId="44" fillId="0" borderId="0" xfId="33" applyNumberFormat="1" applyFont="1" applyAlignment="1">
      <alignment horizontal="center" vertical="center"/>
    </xf>
    <xf numFmtId="179" fontId="44" fillId="0" borderId="0" xfId="33" applyNumberFormat="1" applyFont="1" applyAlignment="1">
      <alignment horizontal="right" vertical="center"/>
    </xf>
    <xf numFmtId="179" fontId="44" fillId="0" borderId="0" xfId="33" applyNumberFormat="1" applyFont="1" applyAlignment="1">
      <alignment vertical="center"/>
    </xf>
    <xf numFmtId="0" fontId="44" fillId="0" borderId="26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51" fillId="0" borderId="26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33" xfId="0" applyFont="1" applyBorder="1" applyAlignment="1">
      <alignment horizontal="distributed" vertical="center" justifyLastLine="1"/>
    </xf>
    <xf numFmtId="0" fontId="44" fillId="0" borderId="31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distributed" vertical="center" justifyLastLine="1"/>
    </xf>
    <xf numFmtId="0" fontId="50" fillId="0" borderId="31" xfId="0" applyFont="1" applyBorder="1" applyAlignment="1">
      <alignment horizontal="distributed" vertical="center"/>
    </xf>
    <xf numFmtId="0" fontId="50" fillId="0" borderId="25" xfId="0" applyFont="1" applyBorder="1" applyAlignment="1">
      <alignment horizontal="distributed" vertical="center"/>
    </xf>
    <xf numFmtId="0" fontId="51" fillId="0" borderId="29" xfId="0" applyFont="1" applyBorder="1" applyAlignment="1">
      <alignment horizontal="center" vertical="center" wrapText="1"/>
    </xf>
    <xf numFmtId="38" fontId="44" fillId="0" borderId="16" xfId="33" applyFont="1" applyFill="1" applyBorder="1" applyAlignment="1">
      <alignment horizontal="right" vertical="center"/>
    </xf>
    <xf numFmtId="40" fontId="44" fillId="0" borderId="0" xfId="33" applyNumberFormat="1" applyFont="1" applyFill="1" applyAlignment="1">
      <alignment horizontal="right" vertical="center"/>
    </xf>
    <xf numFmtId="0" fontId="44" fillId="0" borderId="11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distributed" vertical="center" justifyLastLine="1"/>
    </xf>
    <xf numFmtId="0" fontId="44" fillId="0" borderId="10" xfId="0" applyFont="1" applyBorder="1" applyAlignment="1">
      <alignment horizontal="center" vertical="center"/>
    </xf>
    <xf numFmtId="38" fontId="44" fillId="0" borderId="16" xfId="33" applyFont="1" applyFill="1" applyBorder="1" applyAlignment="1">
      <alignment vertical="center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distributed" vertical="center" justifyLastLine="1"/>
    </xf>
    <xf numFmtId="0" fontId="44" fillId="0" borderId="0" xfId="0" applyFont="1" applyAlignment="1">
      <alignment horizontal="distributed" vertical="center" justifyLastLine="1"/>
    </xf>
    <xf numFmtId="0" fontId="44" fillId="0" borderId="18" xfId="0" applyFont="1" applyBorder="1" applyAlignment="1">
      <alignment horizontal="distributed" vertical="center" justifyLastLine="1"/>
    </xf>
    <xf numFmtId="0" fontId="44" fillId="0" borderId="24" xfId="0" applyFont="1" applyBorder="1" applyAlignment="1">
      <alignment horizontal="distributed" vertical="center" justifyLastLine="1"/>
    </xf>
    <xf numFmtId="0" fontId="44" fillId="0" borderId="20" xfId="0" applyFont="1" applyBorder="1" applyAlignment="1">
      <alignment horizontal="distributed" vertical="center" justifyLastLine="1"/>
    </xf>
    <xf numFmtId="0" fontId="44" fillId="0" borderId="21" xfId="0" applyFont="1" applyBorder="1" applyAlignment="1">
      <alignment horizontal="distributed" vertical="center" justifyLastLine="1"/>
    </xf>
    <xf numFmtId="0" fontId="44" fillId="0" borderId="22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distributed" vertical="center" justifyLastLine="1"/>
    </xf>
    <xf numFmtId="0" fontId="44" fillId="0" borderId="15" xfId="0" applyFont="1" applyBorder="1" applyAlignment="1">
      <alignment horizontal="distributed" vertical="center" justifyLastLine="1"/>
    </xf>
    <xf numFmtId="0" fontId="44" fillId="0" borderId="22" xfId="0" applyFont="1" applyBorder="1" applyAlignment="1">
      <alignment horizontal="distributed" vertical="center" justifyLastLine="1"/>
    </xf>
    <xf numFmtId="0" fontId="44" fillId="0" borderId="25" xfId="0" applyFont="1" applyBorder="1" applyAlignment="1">
      <alignment horizontal="distributed" vertical="center" justifyLastLine="1"/>
    </xf>
    <xf numFmtId="0" fontId="44" fillId="0" borderId="33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distributed" vertical="center" justifyLastLine="1"/>
    </xf>
    <xf numFmtId="0" fontId="44" fillId="0" borderId="12" xfId="0" applyFont="1" applyBorder="1" applyAlignment="1">
      <alignment horizontal="distributed" vertical="center" justifyLastLine="1"/>
    </xf>
    <xf numFmtId="0" fontId="44" fillId="0" borderId="26" xfId="0" applyFont="1" applyBorder="1" applyAlignment="1">
      <alignment horizontal="distributed" vertical="center" justifyLastLine="1"/>
    </xf>
    <xf numFmtId="0" fontId="44" fillId="0" borderId="10" xfId="0" applyFont="1" applyBorder="1" applyAlignment="1">
      <alignment horizontal="distributed" vertical="center" justifyLastLine="1"/>
    </xf>
    <xf numFmtId="0" fontId="44" fillId="0" borderId="19" xfId="0" applyFont="1" applyBorder="1" applyAlignment="1">
      <alignment horizontal="distributed" vertical="center" justifyLastLine="1"/>
    </xf>
    <xf numFmtId="0" fontId="44" fillId="0" borderId="27" xfId="0" applyFont="1" applyBorder="1" applyAlignment="1">
      <alignment horizontal="distributed" vertical="center" justifyLastLine="1"/>
    </xf>
    <xf numFmtId="40" fontId="44" fillId="0" borderId="0" xfId="33" applyNumberFormat="1" applyFont="1" applyBorder="1" applyAlignment="1">
      <alignment horizontal="right" vertical="center"/>
    </xf>
    <xf numFmtId="40" fontId="44" fillId="0" borderId="0" xfId="33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 shrinkToFit="1"/>
    </xf>
    <xf numFmtId="0" fontId="44" fillId="0" borderId="34" xfId="0" applyFont="1" applyBorder="1" applyAlignment="1">
      <alignment horizontal="distributed" vertical="center" justifyLastLine="1"/>
    </xf>
    <xf numFmtId="0" fontId="44" fillId="0" borderId="28" xfId="0" applyFont="1" applyBorder="1" applyAlignment="1">
      <alignment horizontal="distributed" vertical="center" justifyLastLine="1"/>
    </xf>
    <xf numFmtId="0" fontId="44" fillId="0" borderId="23" xfId="0" applyFont="1" applyBorder="1" applyAlignment="1">
      <alignment horizontal="distributed" vertical="center" wrapText="1"/>
    </xf>
    <xf numFmtId="0" fontId="44" fillId="0" borderId="15" xfId="0" applyFont="1" applyBorder="1" applyAlignment="1">
      <alignment horizontal="distributed" vertical="center" wrapText="1"/>
    </xf>
    <xf numFmtId="0" fontId="44" fillId="0" borderId="22" xfId="0" applyFont="1" applyBorder="1" applyAlignment="1">
      <alignment horizontal="distributed" vertical="center" wrapText="1"/>
    </xf>
    <xf numFmtId="0" fontId="44" fillId="0" borderId="24" xfId="0" applyFont="1" applyBorder="1" applyAlignment="1">
      <alignment horizontal="distributed" vertical="center" wrapText="1"/>
    </xf>
    <xf numFmtId="0" fontId="44" fillId="0" borderId="20" xfId="0" applyFont="1" applyBorder="1" applyAlignment="1">
      <alignment horizontal="distributed" vertical="center" wrapText="1"/>
    </xf>
    <xf numFmtId="0" fontId="44" fillId="0" borderId="21" xfId="0" applyFont="1" applyBorder="1" applyAlignment="1">
      <alignment horizontal="distributed" vertical="center" wrapText="1"/>
    </xf>
    <xf numFmtId="180" fontId="52" fillId="0" borderId="23" xfId="0" applyNumberFormat="1" applyFont="1" applyBorder="1" applyAlignment="1">
      <alignment horizontal="distributed" vertical="center" wrapText="1"/>
    </xf>
    <xf numFmtId="180" fontId="52" fillId="0" borderId="15" xfId="0" applyNumberFormat="1" applyFont="1" applyBorder="1" applyAlignment="1">
      <alignment horizontal="distributed" vertical="center" wrapText="1"/>
    </xf>
    <xf numFmtId="180" fontId="52" fillId="0" borderId="24" xfId="0" applyNumberFormat="1" applyFont="1" applyBorder="1" applyAlignment="1">
      <alignment horizontal="distributed" vertical="center" wrapText="1"/>
    </xf>
    <xf numFmtId="180" fontId="52" fillId="0" borderId="20" xfId="0" applyNumberFormat="1" applyFont="1" applyBorder="1" applyAlignment="1">
      <alignment horizontal="distributed" vertical="center" wrapText="1"/>
    </xf>
    <xf numFmtId="0" fontId="29" fillId="0" borderId="0" xfId="0" applyFont="1" applyAlignment="1">
      <alignment horizontal="center" vertical="center"/>
    </xf>
    <xf numFmtId="38" fontId="45" fillId="0" borderId="0" xfId="33" applyFont="1" applyFill="1" applyBorder="1" applyAlignment="1">
      <alignment horizontal="right" vertical="center"/>
    </xf>
    <xf numFmtId="40" fontId="45" fillId="0" borderId="0" xfId="33" applyNumberFormat="1" applyFont="1" applyFill="1" applyBorder="1" applyAlignment="1">
      <alignment horizontal="right" vertical="center"/>
    </xf>
    <xf numFmtId="0" fontId="44" fillId="0" borderId="18" xfId="0" applyFont="1" applyBorder="1" applyAlignment="1">
      <alignment horizontal="center" vertical="center"/>
    </xf>
    <xf numFmtId="0" fontId="44" fillId="0" borderId="0" xfId="0" applyFont="1" applyAlignment="1">
      <alignment horizontal="distributed" vertical="center"/>
    </xf>
    <xf numFmtId="0" fontId="44" fillId="0" borderId="18" xfId="0" applyFont="1" applyBorder="1" applyAlignment="1">
      <alignment horizontal="distributed" vertical="center"/>
    </xf>
    <xf numFmtId="0" fontId="45" fillId="0" borderId="0" xfId="0" applyFont="1" applyAlignment="1">
      <alignment horizontal="distributed" vertical="center" justifyLastLine="1"/>
    </xf>
    <xf numFmtId="0" fontId="45" fillId="0" borderId="18" xfId="0" applyFont="1" applyBorder="1" applyAlignment="1">
      <alignment horizontal="distributed" vertical="center" justifyLastLine="1"/>
    </xf>
    <xf numFmtId="0" fontId="44" fillId="0" borderId="32" xfId="0" applyFont="1" applyBorder="1" applyAlignment="1">
      <alignment horizontal="distributed" vertical="center" wrapText="1" justifyLastLine="1"/>
    </xf>
    <xf numFmtId="0" fontId="44" fillId="0" borderId="29" xfId="0" applyFont="1" applyBorder="1" applyAlignment="1">
      <alignment horizontal="distributed" vertical="center" wrapText="1" justifyLastLine="1"/>
    </xf>
    <xf numFmtId="0" fontId="44" fillId="0" borderId="19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 shrinkToFit="1"/>
    </xf>
    <xf numFmtId="0" fontId="44" fillId="0" borderId="12" xfId="0" applyFont="1" applyBorder="1" applyAlignment="1">
      <alignment horizontal="center" vertical="center" wrapText="1" shrinkToFit="1"/>
    </xf>
    <xf numFmtId="0" fontId="44" fillId="0" borderId="19" xfId="0" applyFont="1" applyBorder="1" applyAlignment="1">
      <alignment horizontal="center" vertical="center" wrapText="1" shrinkToFit="1"/>
    </xf>
    <xf numFmtId="0" fontId="44" fillId="0" borderId="24" xfId="0" applyFont="1" applyBorder="1" applyAlignment="1">
      <alignment horizontal="center" vertical="center" wrapText="1" shrinkToFit="1"/>
    </xf>
    <xf numFmtId="0" fontId="44" fillId="0" borderId="20" xfId="0" applyFont="1" applyBorder="1" applyAlignment="1">
      <alignment horizontal="center" vertical="center" wrapText="1" shrinkToFit="1"/>
    </xf>
    <xf numFmtId="0" fontId="44" fillId="0" borderId="21" xfId="0" applyFont="1" applyBorder="1" applyAlignment="1">
      <alignment horizontal="center" vertical="center" wrapText="1" shrinkToFit="1"/>
    </xf>
    <xf numFmtId="38" fontId="44" fillId="0" borderId="11" xfId="33" applyFont="1" applyBorder="1" applyAlignment="1">
      <alignment horizontal="center" vertical="center"/>
    </xf>
    <xf numFmtId="38" fontId="44" fillId="0" borderId="12" xfId="33" applyFont="1" applyBorder="1" applyAlignment="1">
      <alignment horizontal="center" vertical="center"/>
    </xf>
    <xf numFmtId="38" fontId="44" fillId="0" borderId="19" xfId="33" applyFont="1" applyBorder="1" applyAlignment="1">
      <alignment horizontal="center" vertical="center"/>
    </xf>
    <xf numFmtId="38" fontId="44" fillId="0" borderId="24" xfId="33" applyFont="1" applyBorder="1" applyAlignment="1">
      <alignment horizontal="center" vertical="center"/>
    </xf>
    <xf numFmtId="38" fontId="44" fillId="0" borderId="20" xfId="33" applyFont="1" applyBorder="1" applyAlignment="1">
      <alignment horizontal="center" vertical="center"/>
    </xf>
    <xf numFmtId="38" fontId="44" fillId="0" borderId="21" xfId="33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distributed" vertical="center" justifyLastLine="1"/>
    </xf>
    <xf numFmtId="0" fontId="50" fillId="0" borderId="22" xfId="0" applyFont="1" applyBorder="1" applyAlignment="1">
      <alignment horizontal="distributed" vertical="center" justifyLastLine="1"/>
    </xf>
    <xf numFmtId="0" fontId="50" fillId="0" borderId="16" xfId="0" applyFont="1" applyBorder="1" applyAlignment="1">
      <alignment horizontal="distributed" vertical="center" justifyLastLine="1"/>
    </xf>
    <xf numFmtId="0" fontId="50" fillId="0" borderId="0" xfId="0" applyFont="1" applyAlignment="1">
      <alignment horizontal="distributed" vertical="center" justifyLastLine="1"/>
    </xf>
    <xf numFmtId="0" fontId="50" fillId="0" borderId="18" xfId="0" applyFont="1" applyBorder="1" applyAlignment="1">
      <alignment horizontal="distributed" vertical="center" justifyLastLine="1"/>
    </xf>
    <xf numFmtId="0" fontId="50" fillId="0" borderId="24" xfId="0" applyFont="1" applyBorder="1" applyAlignment="1">
      <alignment horizontal="distributed" vertical="center" justifyLastLine="1"/>
    </xf>
    <xf numFmtId="0" fontId="50" fillId="0" borderId="20" xfId="0" applyFont="1" applyBorder="1" applyAlignment="1">
      <alignment horizontal="distributed" vertical="center" justifyLastLine="1"/>
    </xf>
    <xf numFmtId="0" fontId="50" fillId="0" borderId="21" xfId="0" applyFont="1" applyBorder="1" applyAlignment="1">
      <alignment horizontal="distributed" vertical="center" justifyLastLine="1"/>
    </xf>
    <xf numFmtId="0" fontId="44" fillId="0" borderId="23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38" fontId="44" fillId="0" borderId="11" xfId="33" applyFont="1" applyBorder="1" applyAlignment="1">
      <alignment horizontal="center" vertical="center" wrapText="1"/>
    </xf>
    <xf numFmtId="38" fontId="44" fillId="0" borderId="12" xfId="33" applyFont="1" applyBorder="1" applyAlignment="1">
      <alignment horizontal="center" vertical="center" wrapText="1"/>
    </xf>
    <xf numFmtId="38" fontId="44" fillId="0" borderId="19" xfId="33" applyFont="1" applyBorder="1" applyAlignment="1">
      <alignment horizontal="center" vertical="center" wrapText="1"/>
    </xf>
    <xf numFmtId="38" fontId="44" fillId="0" borderId="16" xfId="33" applyFont="1" applyBorder="1" applyAlignment="1">
      <alignment horizontal="center" vertical="center" wrapText="1"/>
    </xf>
    <xf numFmtId="38" fontId="44" fillId="0" borderId="0" xfId="33" applyFont="1" applyBorder="1" applyAlignment="1">
      <alignment horizontal="center" vertical="center" wrapText="1"/>
    </xf>
    <xf numFmtId="38" fontId="44" fillId="0" borderId="18" xfId="33" applyFont="1" applyBorder="1" applyAlignment="1">
      <alignment horizontal="center" vertical="center" wrapText="1"/>
    </xf>
    <xf numFmtId="38" fontId="44" fillId="0" borderId="24" xfId="33" applyFont="1" applyBorder="1" applyAlignment="1">
      <alignment horizontal="center" vertical="center" wrapText="1"/>
    </xf>
    <xf numFmtId="38" fontId="44" fillId="0" borderId="20" xfId="33" applyFont="1" applyBorder="1" applyAlignment="1">
      <alignment horizontal="center" vertical="center" wrapText="1"/>
    </xf>
    <xf numFmtId="38" fontId="44" fillId="0" borderId="21" xfId="33" applyFont="1" applyBorder="1" applyAlignment="1">
      <alignment horizontal="center" vertical="center" wrapText="1"/>
    </xf>
    <xf numFmtId="40" fontId="44" fillId="0" borderId="0" xfId="33" applyNumberFormat="1" applyFont="1" applyFill="1" applyBorder="1" applyAlignment="1">
      <alignment vertical="center"/>
    </xf>
    <xf numFmtId="38" fontId="44" fillId="0" borderId="14" xfId="33" applyFont="1" applyFill="1" applyBorder="1" applyAlignment="1">
      <alignment horizontal="right" vertical="center"/>
    </xf>
    <xf numFmtId="38" fontId="44" fillId="0" borderId="13" xfId="33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38" fontId="44" fillId="0" borderId="13" xfId="33" applyFont="1" applyFill="1" applyBorder="1" applyAlignment="1">
      <alignment vertical="center"/>
    </xf>
    <xf numFmtId="0" fontId="44" fillId="0" borderId="13" xfId="0" applyFont="1" applyBorder="1" applyAlignment="1">
      <alignment horizontal="distributed" vertical="center"/>
    </xf>
    <xf numFmtId="40" fontId="44" fillId="0" borderId="13" xfId="33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distributed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38" fontId="44" fillId="0" borderId="16" xfId="0" applyNumberFormat="1" applyFont="1" applyBorder="1" applyAlignment="1">
      <alignment horizontal="right" vertical="center"/>
    </xf>
    <xf numFmtId="0" fontId="52" fillId="0" borderId="0" xfId="0" applyFont="1" applyAlignment="1">
      <alignment horizontal="distributed" vertical="center"/>
    </xf>
    <xf numFmtId="40" fontId="45" fillId="0" borderId="0" xfId="33" applyNumberFormat="1" applyFont="1" applyFill="1" applyBorder="1" applyAlignment="1">
      <alignment vertical="center"/>
    </xf>
    <xf numFmtId="38" fontId="44" fillId="0" borderId="0" xfId="0" applyNumberFormat="1" applyFont="1" applyAlignment="1">
      <alignment horizontal="right" vertical="center"/>
    </xf>
    <xf numFmtId="0" fontId="44" fillId="0" borderId="31" xfId="0" applyFont="1" applyBorder="1" applyAlignment="1">
      <alignment horizontal="distributed" vertical="center" justifyLastLine="1"/>
    </xf>
    <xf numFmtId="0" fontId="44" fillId="0" borderId="35" xfId="0" applyFont="1" applyBorder="1" applyAlignment="1">
      <alignment horizontal="center" vertical="center"/>
    </xf>
    <xf numFmtId="0" fontId="29" fillId="0" borderId="0" xfId="0" applyFont="1" applyAlignment="1">
      <alignment horizontal="distributed" vertical="center" justifyLastLine="1"/>
    </xf>
    <xf numFmtId="0" fontId="46" fillId="0" borderId="0" xfId="0" applyFont="1" applyAlignment="1">
      <alignment horizontal="distributed" vertical="center" justifyLastLine="1"/>
    </xf>
    <xf numFmtId="0" fontId="50" fillId="0" borderId="0" xfId="0" applyFont="1" applyAlignment="1">
      <alignment horizontal="right" vertical="center"/>
    </xf>
    <xf numFmtId="0" fontId="45" fillId="0" borderId="0" xfId="0" applyFont="1" applyAlignment="1">
      <alignment horizontal="center" vertical="center"/>
    </xf>
    <xf numFmtId="38" fontId="45" fillId="0" borderId="0" xfId="33" applyFont="1" applyFill="1" applyAlignment="1">
      <alignment horizontal="right" vertical="center"/>
    </xf>
    <xf numFmtId="38" fontId="44" fillId="0" borderId="12" xfId="33" applyFont="1" applyBorder="1" applyAlignment="1">
      <alignment vertical="center"/>
    </xf>
    <xf numFmtId="0" fontId="50" fillId="0" borderId="0" xfId="0" applyFont="1" applyAlignment="1">
      <alignment vertical="center"/>
    </xf>
    <xf numFmtId="0" fontId="44" fillId="0" borderId="22" xfId="0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0" fontId="44" fillId="0" borderId="23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top"/>
    </xf>
    <xf numFmtId="0" fontId="44" fillId="0" borderId="28" xfId="0" applyFont="1" applyBorder="1" applyAlignment="1">
      <alignment horizontal="center" vertical="top"/>
    </xf>
    <xf numFmtId="38" fontId="44" fillId="0" borderId="11" xfId="33" applyFont="1" applyBorder="1" applyAlignment="1">
      <alignment vertical="center"/>
    </xf>
    <xf numFmtId="38" fontId="44" fillId="0" borderId="23" xfId="33" applyFont="1" applyBorder="1" applyAlignment="1">
      <alignment horizontal="center" vertical="center" wrapText="1"/>
    </xf>
    <xf numFmtId="38" fontId="44" fillId="0" borderId="15" xfId="33" applyFont="1" applyBorder="1" applyAlignment="1">
      <alignment horizontal="center" vertical="center" wrapText="1"/>
    </xf>
    <xf numFmtId="38" fontId="44" fillId="0" borderId="22" xfId="33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distributed" vertical="center" justifyLastLine="1"/>
    </xf>
    <xf numFmtId="0" fontId="28" fillId="0" borderId="18" xfId="0" applyFont="1" applyBorder="1" applyAlignment="1">
      <alignment horizontal="distributed" vertical="center" justifyLastLine="1"/>
    </xf>
    <xf numFmtId="6" fontId="23" fillId="0" borderId="11" xfId="42" applyFont="1" applyBorder="1" applyAlignment="1">
      <alignment horizontal="center" vertical="center" wrapText="1"/>
    </xf>
    <xf numFmtId="6" fontId="23" fillId="0" borderId="12" xfId="42" applyFont="1" applyBorder="1" applyAlignment="1">
      <alignment horizontal="center" vertical="center" wrapText="1"/>
    </xf>
    <xf numFmtId="6" fontId="23" fillId="0" borderId="19" xfId="42" applyFont="1" applyBorder="1" applyAlignment="1">
      <alignment horizontal="center" vertical="center" wrapText="1"/>
    </xf>
    <xf numFmtId="6" fontId="23" fillId="0" borderId="16" xfId="42" applyFont="1" applyBorder="1" applyAlignment="1">
      <alignment horizontal="center" vertical="center" wrapText="1"/>
    </xf>
    <xf numFmtId="6" fontId="23" fillId="0" borderId="0" xfId="42" applyFont="1" applyBorder="1" applyAlignment="1">
      <alignment horizontal="center" vertical="center" wrapText="1"/>
    </xf>
    <xf numFmtId="6" fontId="23" fillId="0" borderId="18" xfId="42" applyFont="1" applyBorder="1" applyAlignment="1">
      <alignment horizontal="center" vertical="center" wrapText="1"/>
    </xf>
    <xf numFmtId="6" fontId="23" fillId="0" borderId="24" xfId="42" applyFont="1" applyBorder="1" applyAlignment="1">
      <alignment horizontal="center" vertical="center" wrapText="1"/>
    </xf>
    <xf numFmtId="6" fontId="23" fillId="0" borderId="20" xfId="42" applyFont="1" applyBorder="1" applyAlignment="1">
      <alignment horizontal="center" vertical="center" wrapText="1"/>
    </xf>
    <xf numFmtId="6" fontId="23" fillId="0" borderId="21" xfId="4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26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51" fillId="0" borderId="16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top"/>
    </xf>
    <xf numFmtId="0" fontId="44" fillId="0" borderId="20" xfId="0" applyFont="1" applyBorder="1" applyAlignment="1">
      <alignment horizontal="center" vertical="top"/>
    </xf>
    <xf numFmtId="38" fontId="44" fillId="0" borderId="24" xfId="33" applyFont="1" applyBorder="1" applyAlignment="1">
      <alignment horizontal="center" vertical="top"/>
    </xf>
    <xf numFmtId="38" fontId="44" fillId="0" borderId="20" xfId="33" applyFont="1" applyBorder="1" applyAlignment="1">
      <alignment horizontal="center" vertical="top"/>
    </xf>
    <xf numFmtId="38" fontId="44" fillId="0" borderId="21" xfId="33" applyFont="1" applyBorder="1" applyAlignment="1">
      <alignment horizontal="center" vertical="top"/>
    </xf>
    <xf numFmtId="0" fontId="27" fillId="0" borderId="13" xfId="0" applyFont="1" applyBorder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20" fillId="0" borderId="0" xfId="0" applyFont="1" applyAlignment="1">
      <alignment horizontal="center" vertical="center" shrinkToFit="1"/>
    </xf>
    <xf numFmtId="38" fontId="47" fillId="0" borderId="0" xfId="33" applyFont="1" applyBorder="1" applyAlignment="1">
      <alignment vertical="center"/>
    </xf>
    <xf numFmtId="38" fontId="44" fillId="0" borderId="34" xfId="33" applyFont="1" applyBorder="1" applyAlignment="1">
      <alignment horizontal="center" vertical="center" wrapText="1"/>
    </xf>
    <xf numFmtId="38" fontId="44" fillId="0" borderId="35" xfId="33" applyFont="1" applyBorder="1" applyAlignment="1">
      <alignment horizontal="center" vertical="center" wrapText="1"/>
    </xf>
    <xf numFmtId="38" fontId="44" fillId="0" borderId="28" xfId="33" applyFont="1" applyBorder="1" applyAlignment="1">
      <alignment horizontal="center" vertical="center" wrapText="1"/>
    </xf>
    <xf numFmtId="38" fontId="44" fillId="0" borderId="27" xfId="33" applyFont="1" applyBorder="1" applyAlignment="1">
      <alignment horizontal="center" vertical="center" wrapText="1"/>
    </xf>
    <xf numFmtId="38" fontId="54" fillId="0" borderId="27" xfId="33" applyFont="1" applyBorder="1" applyAlignment="1">
      <alignment horizontal="center" vertical="center" wrapText="1"/>
    </xf>
    <xf numFmtId="38" fontId="54" fillId="0" borderId="28" xfId="33" applyFont="1" applyBorder="1" applyAlignment="1">
      <alignment horizontal="center" vertical="center" wrapText="1"/>
    </xf>
    <xf numFmtId="38" fontId="44" fillId="0" borderId="30" xfId="33" applyFont="1" applyBorder="1" applyAlignment="1">
      <alignment horizontal="center" vertical="center" wrapText="1"/>
    </xf>
    <xf numFmtId="38" fontId="44" fillId="0" borderId="31" xfId="33" applyFont="1" applyBorder="1" applyAlignment="1">
      <alignment horizontal="center" vertical="center" wrapText="1"/>
    </xf>
    <xf numFmtId="38" fontId="44" fillId="0" borderId="25" xfId="33" applyFont="1" applyBorder="1" applyAlignment="1">
      <alignment horizontal="center" vertical="center" wrapText="1"/>
    </xf>
    <xf numFmtId="38" fontId="44" fillId="0" borderId="13" xfId="33" applyFont="1" applyBorder="1" applyAlignment="1">
      <alignment horizontal="right" vertical="center"/>
    </xf>
    <xf numFmtId="38" fontId="44" fillId="0" borderId="13" xfId="33" applyFont="1" applyBorder="1" applyAlignment="1">
      <alignment vertical="center"/>
    </xf>
    <xf numFmtId="38" fontId="44" fillId="0" borderId="22" xfId="33" applyFont="1" applyBorder="1" applyAlignment="1">
      <alignment horizontal="center" vertical="center"/>
    </xf>
    <xf numFmtId="38" fontId="44" fillId="0" borderId="34" xfId="33" applyFont="1" applyBorder="1" applyAlignment="1">
      <alignment horizontal="center" vertical="center"/>
    </xf>
    <xf numFmtId="38" fontId="44" fillId="0" borderId="18" xfId="33" applyFont="1" applyBorder="1" applyAlignment="1">
      <alignment horizontal="center" vertical="center"/>
    </xf>
    <xf numFmtId="38" fontId="44" fillId="0" borderId="35" xfId="33" applyFont="1" applyBorder="1" applyAlignment="1">
      <alignment horizontal="center" vertical="center"/>
    </xf>
    <xf numFmtId="38" fontId="44" fillId="0" borderId="28" xfId="33" applyFont="1" applyBorder="1" applyAlignment="1">
      <alignment horizontal="center" vertical="center"/>
    </xf>
    <xf numFmtId="38" fontId="23" fillId="0" borderId="11" xfId="33" applyFont="1" applyBorder="1" applyAlignment="1">
      <alignment horizontal="center" vertical="center" wrapText="1"/>
    </xf>
    <xf numFmtId="38" fontId="23" fillId="0" borderId="12" xfId="33" applyFont="1" applyBorder="1" applyAlignment="1">
      <alignment horizontal="center" vertical="center" wrapText="1"/>
    </xf>
    <xf numFmtId="38" fontId="23" fillId="0" borderId="19" xfId="33" applyFont="1" applyBorder="1" applyAlignment="1">
      <alignment horizontal="center" vertical="center" wrapText="1"/>
    </xf>
    <xf numFmtId="38" fontId="30" fillId="0" borderId="11" xfId="33" applyFont="1" applyBorder="1" applyAlignment="1">
      <alignment horizontal="center" vertical="center" wrapText="1"/>
    </xf>
    <xf numFmtId="38" fontId="36" fillId="0" borderId="11" xfId="33" applyFont="1" applyBorder="1" applyAlignment="1">
      <alignment horizontal="center" vertical="center" wrapText="1"/>
    </xf>
    <xf numFmtId="38" fontId="23" fillId="0" borderId="34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/>
    </xf>
    <xf numFmtId="38" fontId="23" fillId="0" borderId="35" xfId="33" applyFont="1" applyBorder="1" applyAlignment="1">
      <alignment horizontal="center" vertical="center"/>
    </xf>
    <xf numFmtId="38" fontId="23" fillId="0" borderId="28" xfId="33" applyFont="1" applyBorder="1" applyAlignment="1">
      <alignment horizontal="center" vertical="center"/>
    </xf>
    <xf numFmtId="38" fontId="23" fillId="0" borderId="31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38" fontId="23" fillId="0" borderId="34" xfId="33" applyFont="1" applyBorder="1" applyAlignment="1">
      <alignment horizontal="center" vertical="center" wrapText="1"/>
    </xf>
    <xf numFmtId="38" fontId="23" fillId="0" borderId="35" xfId="33" applyFont="1" applyBorder="1" applyAlignment="1">
      <alignment horizontal="center" vertical="center" wrapText="1"/>
    </xf>
    <xf numFmtId="38" fontId="23" fillId="0" borderId="28" xfId="33" applyFont="1" applyBorder="1" applyAlignment="1">
      <alignment horizontal="center" vertical="center" wrapText="1"/>
    </xf>
    <xf numFmtId="38" fontId="23" fillId="0" borderId="16" xfId="33" applyFont="1" applyBorder="1" applyAlignment="1">
      <alignment horizontal="center" vertical="center" wrapText="1"/>
    </xf>
    <xf numFmtId="38" fontId="23" fillId="0" borderId="0" xfId="33" applyFont="1" applyAlignment="1">
      <alignment horizontal="distributed" vertical="center"/>
    </xf>
    <xf numFmtId="38" fontId="23" fillId="0" borderId="18" xfId="33" applyFont="1" applyBorder="1" applyAlignment="1">
      <alignment horizontal="distributed" vertical="center"/>
    </xf>
    <xf numFmtId="38" fontId="44" fillId="0" borderId="0" xfId="33" applyFont="1" applyAlignment="1">
      <alignment horizontal="distributed" vertical="center"/>
    </xf>
    <xf numFmtId="38" fontId="44" fillId="0" borderId="18" xfId="33" applyFont="1" applyBorder="1" applyAlignment="1">
      <alignment horizontal="distributed" vertical="center"/>
    </xf>
    <xf numFmtId="0" fontId="23" fillId="0" borderId="18" xfId="0" applyFont="1" applyBorder="1" applyAlignment="1">
      <alignment horizontal="distributed" vertical="center"/>
    </xf>
    <xf numFmtId="0" fontId="27" fillId="0" borderId="0" xfId="0" applyFont="1" applyAlignment="1">
      <alignment horizontal="distributed" vertical="top"/>
    </xf>
    <xf numFmtId="0" fontId="27" fillId="0" borderId="18" xfId="0" applyFont="1" applyBorder="1" applyAlignment="1">
      <alignment horizontal="distributed" vertical="top"/>
    </xf>
    <xf numFmtId="0" fontId="27" fillId="0" borderId="0" xfId="0" applyFont="1" applyAlignment="1">
      <alignment horizontal="distributed"/>
    </xf>
    <xf numFmtId="0" fontId="27" fillId="0" borderId="18" xfId="0" applyFont="1" applyBorder="1" applyAlignment="1">
      <alignment horizontal="distributed"/>
    </xf>
    <xf numFmtId="0" fontId="23" fillId="0" borderId="0" xfId="0" applyFont="1" applyAlignment="1">
      <alignment horizontal="distributed" vertical="top"/>
    </xf>
    <xf numFmtId="0" fontId="23" fillId="0" borderId="18" xfId="0" applyFont="1" applyBorder="1" applyAlignment="1">
      <alignment horizontal="distributed" vertical="top"/>
    </xf>
    <xf numFmtId="0" fontId="23" fillId="0" borderId="0" xfId="0" applyFont="1" applyAlignment="1">
      <alignment horizontal="distributed"/>
    </xf>
    <xf numFmtId="0" fontId="23" fillId="0" borderId="18" xfId="0" applyFont="1" applyBorder="1" applyAlignment="1">
      <alignment horizontal="distributed"/>
    </xf>
    <xf numFmtId="0" fontId="27" fillId="0" borderId="18" xfId="0" applyFont="1" applyBorder="1" applyAlignment="1">
      <alignment horizontal="distributed" vertical="center"/>
    </xf>
    <xf numFmtId="0" fontId="23" fillId="0" borderId="2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38" fontId="52" fillId="0" borderId="0" xfId="33" applyFont="1" applyBorder="1" applyAlignment="1">
      <alignment horizontal="distributed" vertical="center"/>
    </xf>
    <xf numFmtId="38" fontId="52" fillId="0" borderId="18" xfId="33" applyFont="1" applyBorder="1" applyAlignment="1">
      <alignment horizontal="distributed" vertical="center"/>
    </xf>
    <xf numFmtId="0" fontId="23" fillId="0" borderId="28" xfId="0" applyFont="1" applyBorder="1" applyAlignment="1">
      <alignment horizontal="center" vertical="top"/>
    </xf>
    <xf numFmtId="0" fontId="23" fillId="0" borderId="34" xfId="0" applyFont="1" applyBorder="1" applyAlignment="1">
      <alignment horizont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44" fillId="0" borderId="0" xfId="0" applyFont="1" applyFill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通貨" xfId="42" builtinId="7"/>
    <cellStyle name="入力" xfId="43" builtinId="20" customBuiltin="1"/>
    <cellStyle name="標準" xfId="0" builtinId="0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8999385437391"/>
          <c:y val="7.0972921306565726E-2"/>
          <c:w val="0.76436996107770161"/>
          <c:h val="0.733652669685847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'16'!$B$29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'16'!$A$30:$A$50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'16'!$B$30:$B$50</c:f>
              <c:numCache>
                <c:formatCode>#,##0_);[Red]\(#,##0\)</c:formatCode>
                <c:ptCount val="21"/>
                <c:pt idx="0">
                  <c:v>1867</c:v>
                </c:pt>
                <c:pt idx="1">
                  <c:v>2207</c:v>
                </c:pt>
                <c:pt idx="2">
                  <c:v>2385</c:v>
                </c:pt>
                <c:pt idx="3">
                  <c:v>2539</c:v>
                </c:pt>
                <c:pt idx="4">
                  <c:v>2599</c:v>
                </c:pt>
                <c:pt idx="5">
                  <c:v>2510</c:v>
                </c:pt>
                <c:pt idx="6">
                  <c:v>2876</c:v>
                </c:pt>
                <c:pt idx="7">
                  <c:v>3328</c:v>
                </c:pt>
                <c:pt idx="8">
                  <c:v>3783</c:v>
                </c:pt>
                <c:pt idx="9">
                  <c:v>4332</c:v>
                </c:pt>
                <c:pt idx="10">
                  <c:v>3848</c:v>
                </c:pt>
                <c:pt idx="11">
                  <c:v>3821</c:v>
                </c:pt>
                <c:pt idx="12">
                  <c:v>3884</c:v>
                </c:pt>
                <c:pt idx="13">
                  <c:v>4454</c:v>
                </c:pt>
                <c:pt idx="14">
                  <c:v>5091</c:v>
                </c:pt>
                <c:pt idx="15">
                  <c:v>3784</c:v>
                </c:pt>
                <c:pt idx="16">
                  <c:v>2622</c:v>
                </c:pt>
                <c:pt idx="17">
                  <c:v>1786</c:v>
                </c:pt>
                <c:pt idx="18">
                  <c:v>868</c:v>
                </c:pt>
                <c:pt idx="19">
                  <c:v>296</c:v>
                </c:pt>
                <c:pt idx="2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9-4A03-AC6A-FF8FABA41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694664"/>
        <c:axId val="1"/>
      </c:barChart>
      <c:catAx>
        <c:axId val="315694664"/>
        <c:scaling>
          <c:orientation val="minMax"/>
        </c:scaling>
        <c:delete val="1"/>
        <c:axPos val="l"/>
        <c:title>
          <c:tx>
            <c:rich>
              <a:bodyPr rot="0" vert="horz"/>
              <a:lstStyle/>
              <a:p>
                <a:pPr algn="ctr">
                  <a:defRPr sz="28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45115076524525344"/>
              <c:y val="0.175438684025882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80459999318267039"/>
              <c:y val="0.86682664171929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15694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firstPageNumber="0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7852314150932E-2"/>
          <c:y val="7.0972921306565726E-2"/>
          <c:w val="0.81896781544039443"/>
          <c:h val="0.733652669685847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'16'!$B$3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8EB4E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'16'!$A$4:$A$24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100歳以上</c:v>
                </c:pt>
              </c:strCache>
            </c:strRef>
          </c:cat>
          <c:val>
            <c:numRef>
              <c:f>'16'!$B$4:$B$24</c:f>
              <c:numCache>
                <c:formatCode>#,##0</c:formatCode>
                <c:ptCount val="21"/>
                <c:pt idx="0">
                  <c:v>1993</c:v>
                </c:pt>
                <c:pt idx="1">
                  <c:v>2321</c:v>
                </c:pt>
                <c:pt idx="2">
                  <c:v>2481</c:v>
                </c:pt>
                <c:pt idx="3">
                  <c:v>2574</c:v>
                </c:pt>
                <c:pt idx="4">
                  <c:v>2643</c:v>
                </c:pt>
                <c:pt idx="5">
                  <c:v>2693</c:v>
                </c:pt>
                <c:pt idx="6">
                  <c:v>3025</c:v>
                </c:pt>
                <c:pt idx="7">
                  <c:v>3491</c:v>
                </c:pt>
                <c:pt idx="8">
                  <c:v>4075</c:v>
                </c:pt>
                <c:pt idx="9">
                  <c:v>4628</c:v>
                </c:pt>
                <c:pt idx="10">
                  <c:v>3995</c:v>
                </c:pt>
                <c:pt idx="11">
                  <c:v>3621</c:v>
                </c:pt>
                <c:pt idx="12">
                  <c:v>3689</c:v>
                </c:pt>
                <c:pt idx="13">
                  <c:v>4355</c:v>
                </c:pt>
                <c:pt idx="14">
                  <c:v>4602</c:v>
                </c:pt>
                <c:pt idx="15">
                  <c:v>3402</c:v>
                </c:pt>
                <c:pt idx="16">
                  <c:v>2155</c:v>
                </c:pt>
                <c:pt idx="17">
                  <c:v>1107</c:v>
                </c:pt>
                <c:pt idx="18">
                  <c:v>367</c:v>
                </c:pt>
                <c:pt idx="19">
                  <c:v>51</c:v>
                </c:pt>
                <c:pt idx="20" formatCode="#,##0_);[Red]\(#,##0\)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F-4CEA-A3DF-EE0C3F74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5690728"/>
        <c:axId val="1"/>
      </c:barChart>
      <c:catAx>
        <c:axId val="315690728"/>
        <c:scaling>
          <c:orientation val="minMax"/>
        </c:scaling>
        <c:delete val="1"/>
        <c:axPos val="r"/>
        <c:title>
          <c:tx>
            <c:rich>
              <a:bodyPr rot="0" vert="horz"/>
              <a:lstStyle/>
              <a:p>
                <a:pPr algn="ctr">
                  <a:defRPr sz="2800" b="1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477012987012987"/>
              <c:y val="0.17862845935140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axMin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2.0115212871118386E-2"/>
              <c:y val="0.867624034607170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15690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190500</xdr:rowOff>
    </xdr:from>
    <xdr:to>
      <xdr:col>19</xdr:col>
      <xdr:colOff>0</xdr:colOff>
      <xdr:row>6</xdr:row>
      <xdr:rowOff>0</xdr:rowOff>
    </xdr:to>
    <xdr:sp macro="" textlink="">
      <xdr:nvSpPr>
        <xdr:cNvPr id="131449" name="AutoShape 1" descr="右上がり対角線">
          <a:extLst>
            <a:ext uri="{FF2B5EF4-FFF2-40B4-BE49-F238E27FC236}">
              <a16:creationId xmlns:a16="http://schemas.microsoft.com/office/drawing/2014/main" id="{00000000-0008-0000-0000-000079010200}"/>
            </a:ext>
          </a:extLst>
        </xdr:cNvPr>
        <xdr:cNvSpPr>
          <a:spLocks noChangeArrowheads="1"/>
        </xdr:cNvSpPr>
      </xdr:nvSpPr>
      <xdr:spPr bwMode="auto">
        <a:xfrm>
          <a:off x="552450" y="1714500"/>
          <a:ext cx="4695825" cy="57150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209550</xdr:rowOff>
    </xdr:to>
    <xdr:sp macro="" textlink="">
      <xdr:nvSpPr>
        <xdr:cNvPr id="131450" name="AutoShape 2" descr="右上がり対角線">
          <a:extLst>
            <a:ext uri="{FF2B5EF4-FFF2-40B4-BE49-F238E27FC236}">
              <a16:creationId xmlns:a16="http://schemas.microsoft.com/office/drawing/2014/main" id="{00000000-0008-0000-0000-00007A010200}"/>
            </a:ext>
          </a:extLst>
        </xdr:cNvPr>
        <xdr:cNvSpPr>
          <a:spLocks noChangeArrowheads="1"/>
        </xdr:cNvSpPr>
      </xdr:nvSpPr>
      <xdr:spPr bwMode="auto">
        <a:xfrm rot="10800000">
          <a:off x="1657350" y="3429000"/>
          <a:ext cx="4429125" cy="59055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19050</xdr:rowOff>
    </xdr:from>
    <xdr:to>
      <xdr:col>8</xdr:col>
      <xdr:colOff>714375</xdr:colOff>
      <xdr:row>59</xdr:row>
      <xdr:rowOff>19050</xdr:rowOff>
    </xdr:to>
    <xdr:graphicFrame macro="">
      <xdr:nvGraphicFramePr>
        <xdr:cNvPr id="91551" name="グラフ 2">
          <a:extLst>
            <a:ext uri="{FF2B5EF4-FFF2-40B4-BE49-F238E27FC236}">
              <a16:creationId xmlns:a16="http://schemas.microsoft.com/office/drawing/2014/main" id="{00000000-0008-0000-0100-00009F6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4</xdr:col>
      <xdr:colOff>0</xdr:colOff>
      <xdr:row>58</xdr:row>
      <xdr:rowOff>161925</xdr:rowOff>
    </xdr:to>
    <xdr:graphicFrame macro="">
      <xdr:nvGraphicFramePr>
        <xdr:cNvPr id="91552" name="グラフ 3">
          <a:extLst>
            <a:ext uri="{FF2B5EF4-FFF2-40B4-BE49-F238E27FC236}">
              <a16:creationId xmlns:a16="http://schemas.microsoft.com/office/drawing/2014/main" id="{00000000-0008-0000-0100-0000A06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zoomScaleNormal="10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8" width="9" style="1" bestFit="1" customWidth="1"/>
    <col min="29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>
      <c r="Z7" s="253"/>
    </row>
    <row r="8" spans="3:26" ht="30" customHeight="1" x14ac:dyDescent="0.15">
      <c r="C8" s="254" t="s">
        <v>10</v>
      </c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Z8" s="253"/>
    </row>
    <row r="9" spans="3:26" ht="30" customHeight="1" x14ac:dyDescent="0.15">
      <c r="Z9" s="253"/>
    </row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Z7:Z9"/>
    <mergeCell ref="C8:W8"/>
  </mergeCells>
  <phoneticPr fontId="37"/>
  <printOptions horizontalCentered="1"/>
  <pageMargins left="0.78740157480314965" right="0.19685039370078741" top="0.74803149606299213" bottom="0.74803149606299213" header="0.51181102362204722" footer="0.51181102362204722"/>
  <pageSetup paperSize="9" scale="97" firstPageNumber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4"/>
  </sheetPr>
  <dimension ref="A1:DB62"/>
  <sheetViews>
    <sheetView view="pageBreakPreview" zoomScale="130" zoomScaleNormal="100" zoomScaleSheetLayoutView="130" workbookViewId="0"/>
  </sheetViews>
  <sheetFormatPr defaultColWidth="9" defaultRowHeight="12" x14ac:dyDescent="0.15"/>
  <cols>
    <col min="1" max="14" width="1.625" style="50" customWidth="1"/>
    <col min="15" max="15" width="3" style="50" customWidth="1"/>
    <col min="16" max="16" width="1.25" style="50" customWidth="1"/>
    <col min="17" max="52" width="1.625" style="50" customWidth="1"/>
    <col min="53" max="53" width="1.25" style="50" customWidth="1"/>
    <col min="54" max="108" width="1.625" style="50" customWidth="1"/>
    <col min="109" max="109" width="9" style="50" bestFit="1"/>
    <col min="110" max="16384" width="9" style="50"/>
  </cols>
  <sheetData>
    <row r="1" spans="1:106" ht="15" customHeight="1" x14ac:dyDescent="0.15">
      <c r="A1" s="51" t="s">
        <v>419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106" ht="15" customHeight="1" x14ac:dyDescent="0.15">
      <c r="A2" s="196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462" t="s">
        <v>677</v>
      </c>
      <c r="CR2" s="462"/>
      <c r="CS2" s="462"/>
      <c r="CT2" s="462"/>
      <c r="CU2" s="462"/>
      <c r="CV2" s="462"/>
      <c r="CW2" s="462"/>
      <c r="CX2" s="462"/>
      <c r="CY2" s="462"/>
      <c r="CZ2" s="462"/>
      <c r="DA2" s="462"/>
      <c r="DB2" s="462"/>
    </row>
    <row r="3" spans="1:106" ht="6.75" customHeight="1" x14ac:dyDescent="0.1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</row>
    <row r="4" spans="1:106" ht="15" customHeight="1" x14ac:dyDescent="0.15">
      <c r="A4" s="548" t="s">
        <v>243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61"/>
      <c r="P4" s="563" t="s">
        <v>362</v>
      </c>
      <c r="Q4" s="564"/>
      <c r="R4" s="564"/>
      <c r="S4" s="564"/>
      <c r="T4" s="564"/>
      <c r="U4" s="565"/>
      <c r="V4" s="563" t="s">
        <v>421</v>
      </c>
      <c r="W4" s="564"/>
      <c r="X4" s="564"/>
      <c r="Y4" s="564"/>
      <c r="Z4" s="564"/>
      <c r="AA4" s="564"/>
      <c r="AB4" s="564"/>
      <c r="AC4" s="564"/>
      <c r="AD4" s="564"/>
      <c r="AE4" s="564"/>
      <c r="AF4" s="564"/>
      <c r="AG4" s="564"/>
      <c r="AH4" s="564"/>
      <c r="AI4" s="564"/>
      <c r="AJ4" s="564"/>
      <c r="AK4" s="564"/>
      <c r="AL4" s="564"/>
      <c r="AM4" s="564"/>
      <c r="AN4" s="564"/>
      <c r="AO4" s="564"/>
      <c r="AP4" s="564"/>
      <c r="AQ4" s="564"/>
      <c r="AR4" s="564"/>
      <c r="AS4" s="564"/>
      <c r="AT4" s="564"/>
      <c r="AU4" s="564"/>
      <c r="AV4" s="564"/>
      <c r="AW4" s="564"/>
      <c r="AX4" s="564"/>
      <c r="AY4" s="564"/>
      <c r="AZ4" s="564"/>
      <c r="BA4" s="198"/>
      <c r="BB4" s="566" t="s">
        <v>426</v>
      </c>
      <c r="BC4" s="519"/>
      <c r="BD4" s="519"/>
      <c r="BE4" s="519"/>
      <c r="BF4" s="519"/>
      <c r="BG4" s="519"/>
      <c r="BH4" s="519"/>
      <c r="BI4" s="519"/>
      <c r="BJ4" s="519"/>
      <c r="BK4" s="519"/>
      <c r="BL4" s="519"/>
      <c r="BM4" s="519"/>
      <c r="BN4" s="519"/>
      <c r="BO4" s="519"/>
      <c r="BP4" s="519"/>
      <c r="BQ4" s="519"/>
      <c r="BR4" s="519"/>
      <c r="BS4" s="519"/>
      <c r="BT4" s="519"/>
      <c r="BU4" s="519"/>
      <c r="BV4" s="519"/>
      <c r="BW4" s="519"/>
      <c r="BX4" s="519"/>
      <c r="BY4" s="519"/>
      <c r="BZ4" s="519"/>
      <c r="CA4" s="519"/>
      <c r="CB4" s="519"/>
      <c r="CC4" s="519"/>
      <c r="CD4" s="519"/>
      <c r="CE4" s="519"/>
      <c r="CF4" s="519"/>
      <c r="CG4" s="519"/>
      <c r="CH4" s="519"/>
      <c r="CI4" s="519"/>
      <c r="CJ4" s="519"/>
      <c r="CK4" s="519"/>
      <c r="CL4" s="519"/>
      <c r="CM4" s="519"/>
      <c r="CN4" s="519"/>
      <c r="CO4" s="519"/>
      <c r="CP4" s="519"/>
      <c r="CQ4" s="519"/>
      <c r="CR4" s="519"/>
      <c r="CS4" s="519"/>
      <c r="CT4" s="519"/>
      <c r="CU4" s="567" t="s">
        <v>427</v>
      </c>
      <c r="CV4" s="567"/>
      <c r="CW4" s="567"/>
      <c r="CX4" s="567"/>
      <c r="CY4" s="567" t="s">
        <v>23</v>
      </c>
      <c r="CZ4" s="567"/>
      <c r="DA4" s="567"/>
      <c r="DB4" s="550"/>
    </row>
    <row r="5" spans="1:106" ht="15" customHeight="1" x14ac:dyDescent="0.15">
      <c r="A5" s="549"/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62"/>
      <c r="P5" s="555"/>
      <c r="Q5" s="556"/>
      <c r="R5" s="556"/>
      <c r="S5" s="556"/>
      <c r="T5" s="556"/>
      <c r="U5" s="557"/>
      <c r="V5" s="555" t="s">
        <v>362</v>
      </c>
      <c r="W5" s="556"/>
      <c r="X5" s="556"/>
      <c r="Y5" s="556"/>
      <c r="Z5" s="556"/>
      <c r="AA5" s="556"/>
      <c r="AB5" s="568" t="s">
        <v>221</v>
      </c>
      <c r="AC5" s="569"/>
      <c r="AD5" s="569"/>
      <c r="AE5" s="569"/>
      <c r="AF5" s="569"/>
      <c r="AG5" s="570"/>
      <c r="AH5" s="570"/>
      <c r="AI5" s="570"/>
      <c r="AJ5" s="570"/>
      <c r="AK5" s="570"/>
      <c r="AL5" s="570"/>
      <c r="AM5" s="570"/>
      <c r="AN5" s="570"/>
      <c r="AO5" s="570"/>
      <c r="AP5" s="570"/>
      <c r="AQ5" s="570"/>
      <c r="AR5" s="570"/>
      <c r="AS5" s="570"/>
      <c r="AT5" s="570"/>
      <c r="AU5" s="570"/>
      <c r="AV5" s="570"/>
      <c r="AW5" s="570"/>
      <c r="AX5" s="570"/>
      <c r="AY5" s="570"/>
      <c r="AZ5" s="571"/>
      <c r="BA5" s="194"/>
      <c r="BB5" s="572" t="s">
        <v>311</v>
      </c>
      <c r="BC5" s="573"/>
      <c r="BD5" s="573"/>
      <c r="BE5" s="573"/>
      <c r="BF5" s="573"/>
      <c r="BG5" s="545"/>
      <c r="BH5" s="545"/>
      <c r="BI5" s="545"/>
      <c r="BJ5" s="545"/>
      <c r="BK5" s="545"/>
      <c r="BL5" s="545"/>
      <c r="BM5" s="545"/>
      <c r="BN5" s="545"/>
      <c r="BO5" s="545"/>
      <c r="BP5" s="545"/>
      <c r="BQ5" s="545"/>
      <c r="BR5" s="545"/>
      <c r="BS5" s="545"/>
      <c r="BT5" s="545"/>
      <c r="BU5" s="545"/>
      <c r="BV5" s="545"/>
      <c r="BW5" s="545"/>
      <c r="BX5" s="545"/>
      <c r="BY5" s="545"/>
      <c r="BZ5" s="545"/>
      <c r="CA5" s="545"/>
      <c r="CB5" s="545"/>
      <c r="CC5" s="545"/>
      <c r="CD5" s="545"/>
      <c r="CE5" s="545"/>
      <c r="CF5" s="545"/>
      <c r="CG5" s="545"/>
      <c r="CH5" s="545"/>
      <c r="CI5" s="545"/>
      <c r="CJ5" s="545"/>
      <c r="CK5" s="545"/>
      <c r="CL5" s="545"/>
      <c r="CM5" s="545"/>
      <c r="CN5" s="545"/>
      <c r="CO5" s="545"/>
      <c r="CP5" s="545"/>
      <c r="CQ5" s="545"/>
      <c r="CR5" s="545"/>
      <c r="CS5" s="545"/>
      <c r="CT5" s="545"/>
      <c r="CU5" s="554"/>
      <c r="CV5" s="554"/>
      <c r="CW5" s="554"/>
      <c r="CX5" s="554"/>
      <c r="CY5" s="554"/>
      <c r="CZ5" s="554"/>
      <c r="DA5" s="554"/>
      <c r="DB5" s="513"/>
    </row>
    <row r="6" spans="1:106" ht="24.75" customHeight="1" x14ac:dyDescent="0.1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62"/>
      <c r="P6" s="555"/>
      <c r="Q6" s="556"/>
      <c r="R6" s="556"/>
      <c r="S6" s="556"/>
      <c r="T6" s="556"/>
      <c r="U6" s="557"/>
      <c r="V6" s="555"/>
      <c r="W6" s="556"/>
      <c r="X6" s="556"/>
      <c r="Y6" s="556"/>
      <c r="Z6" s="556"/>
      <c r="AA6" s="556"/>
      <c r="AB6" s="555" t="s">
        <v>362</v>
      </c>
      <c r="AC6" s="556"/>
      <c r="AD6" s="556"/>
      <c r="AE6" s="556"/>
      <c r="AF6" s="557"/>
      <c r="AG6" s="554" t="s">
        <v>424</v>
      </c>
      <c r="AH6" s="554"/>
      <c r="AI6" s="554"/>
      <c r="AJ6" s="554"/>
      <c r="AK6" s="554"/>
      <c r="AL6" s="554" t="s">
        <v>430</v>
      </c>
      <c r="AM6" s="554"/>
      <c r="AN6" s="554"/>
      <c r="AO6" s="554"/>
      <c r="AP6" s="554"/>
      <c r="AQ6" s="554" t="s">
        <v>432</v>
      </c>
      <c r="AR6" s="554"/>
      <c r="AS6" s="554"/>
      <c r="AT6" s="554"/>
      <c r="AU6" s="554"/>
      <c r="AV6" s="554" t="s">
        <v>300</v>
      </c>
      <c r="AW6" s="554"/>
      <c r="AX6" s="554"/>
      <c r="AY6" s="554"/>
      <c r="AZ6" s="554"/>
      <c r="BA6" s="199"/>
      <c r="BB6" s="556" t="s">
        <v>362</v>
      </c>
      <c r="BC6" s="556"/>
      <c r="BD6" s="556"/>
      <c r="BE6" s="556"/>
      <c r="BF6" s="557"/>
      <c r="BG6" s="554" t="s">
        <v>366</v>
      </c>
      <c r="BH6" s="554"/>
      <c r="BI6" s="554"/>
      <c r="BJ6" s="554"/>
      <c r="BK6" s="554" t="s">
        <v>433</v>
      </c>
      <c r="BL6" s="554"/>
      <c r="BM6" s="554"/>
      <c r="BN6" s="554"/>
      <c r="BO6" s="554" t="s">
        <v>228</v>
      </c>
      <c r="BP6" s="554"/>
      <c r="BQ6" s="554"/>
      <c r="BR6" s="554"/>
      <c r="BS6" s="554" t="s">
        <v>44</v>
      </c>
      <c r="BT6" s="554"/>
      <c r="BU6" s="554"/>
      <c r="BV6" s="554"/>
      <c r="BW6" s="554" t="s">
        <v>0</v>
      </c>
      <c r="BX6" s="554"/>
      <c r="BY6" s="554"/>
      <c r="BZ6" s="554"/>
      <c r="CA6" s="554" t="s">
        <v>251</v>
      </c>
      <c r="CB6" s="554"/>
      <c r="CC6" s="554"/>
      <c r="CD6" s="554"/>
      <c r="CE6" s="554" t="s">
        <v>434</v>
      </c>
      <c r="CF6" s="554"/>
      <c r="CG6" s="554"/>
      <c r="CH6" s="554"/>
      <c r="CI6" s="554" t="s">
        <v>314</v>
      </c>
      <c r="CJ6" s="554"/>
      <c r="CK6" s="554"/>
      <c r="CL6" s="554"/>
      <c r="CM6" s="554" t="s">
        <v>436</v>
      </c>
      <c r="CN6" s="554"/>
      <c r="CO6" s="554"/>
      <c r="CP6" s="554"/>
      <c r="CQ6" s="554" t="s">
        <v>437</v>
      </c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13"/>
    </row>
    <row r="7" spans="1:106" ht="24.75" customHeight="1" x14ac:dyDescent="0.15">
      <c r="A7" s="549"/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62"/>
      <c r="P7" s="555"/>
      <c r="Q7" s="556"/>
      <c r="R7" s="556"/>
      <c r="S7" s="556"/>
      <c r="T7" s="556"/>
      <c r="U7" s="557"/>
      <c r="V7" s="555"/>
      <c r="W7" s="556"/>
      <c r="X7" s="556"/>
      <c r="Y7" s="556"/>
      <c r="Z7" s="556"/>
      <c r="AA7" s="556"/>
      <c r="AB7" s="555"/>
      <c r="AC7" s="556"/>
      <c r="AD7" s="556"/>
      <c r="AE7" s="556"/>
      <c r="AF7" s="557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4"/>
      <c r="AS7" s="554"/>
      <c r="AT7" s="554"/>
      <c r="AU7" s="554"/>
      <c r="AV7" s="554"/>
      <c r="AW7" s="554"/>
      <c r="AX7" s="554"/>
      <c r="AY7" s="554"/>
      <c r="AZ7" s="554"/>
      <c r="BA7" s="199"/>
      <c r="BB7" s="556"/>
      <c r="BC7" s="556"/>
      <c r="BD7" s="556"/>
      <c r="BE7" s="556"/>
      <c r="BF7" s="557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13"/>
    </row>
    <row r="8" spans="1:106" ht="24.75" customHeight="1" x14ac:dyDescent="0.15">
      <c r="A8" s="543"/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4"/>
      <c r="P8" s="558"/>
      <c r="Q8" s="559"/>
      <c r="R8" s="559"/>
      <c r="S8" s="559"/>
      <c r="T8" s="559"/>
      <c r="U8" s="560"/>
      <c r="V8" s="558"/>
      <c r="W8" s="559"/>
      <c r="X8" s="559"/>
      <c r="Y8" s="559"/>
      <c r="Z8" s="559"/>
      <c r="AA8" s="559"/>
      <c r="AB8" s="558"/>
      <c r="AC8" s="559"/>
      <c r="AD8" s="559"/>
      <c r="AE8" s="559"/>
      <c r="AF8" s="560"/>
      <c r="AG8" s="554"/>
      <c r="AH8" s="554"/>
      <c r="AI8" s="554"/>
      <c r="AJ8" s="554"/>
      <c r="AK8" s="554"/>
      <c r="AL8" s="554"/>
      <c r="AM8" s="554"/>
      <c r="AN8" s="554"/>
      <c r="AO8" s="554"/>
      <c r="AP8" s="554"/>
      <c r="AQ8" s="554"/>
      <c r="AR8" s="554"/>
      <c r="AS8" s="554"/>
      <c r="AT8" s="554"/>
      <c r="AU8" s="554"/>
      <c r="AV8" s="554"/>
      <c r="AW8" s="554"/>
      <c r="AX8" s="554"/>
      <c r="AY8" s="554"/>
      <c r="AZ8" s="554"/>
      <c r="BA8" s="200"/>
      <c r="BB8" s="559"/>
      <c r="BC8" s="559"/>
      <c r="BD8" s="559"/>
      <c r="BE8" s="559"/>
      <c r="BF8" s="560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13"/>
    </row>
    <row r="9" spans="1:106" ht="4.5" customHeight="1" x14ac:dyDescent="0.1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528"/>
      <c r="Q9" s="529"/>
      <c r="R9" s="529"/>
      <c r="S9" s="529"/>
      <c r="T9" s="529"/>
      <c r="U9" s="529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</row>
    <row r="10" spans="1:106" ht="13.5" customHeight="1" x14ac:dyDescent="0.15">
      <c r="A10" s="181" t="s">
        <v>239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547">
        <v>47443</v>
      </c>
      <c r="Q10" s="392"/>
      <c r="R10" s="392"/>
      <c r="S10" s="392"/>
      <c r="T10" s="392"/>
      <c r="U10" s="392"/>
      <c r="V10" s="393">
        <v>34408</v>
      </c>
      <c r="W10" s="393"/>
      <c r="X10" s="393"/>
      <c r="Y10" s="393"/>
      <c r="Z10" s="393"/>
      <c r="AA10" s="393"/>
      <c r="AB10" s="393">
        <v>31214</v>
      </c>
      <c r="AC10" s="393"/>
      <c r="AD10" s="393"/>
      <c r="AE10" s="393"/>
      <c r="AF10" s="393"/>
      <c r="AG10" s="393">
        <v>11559</v>
      </c>
      <c r="AH10" s="393"/>
      <c r="AI10" s="393"/>
      <c r="AJ10" s="393"/>
      <c r="AK10" s="393"/>
      <c r="AL10" s="393">
        <v>15175</v>
      </c>
      <c r="AM10" s="393"/>
      <c r="AN10" s="393"/>
      <c r="AO10" s="393"/>
      <c r="AP10" s="393"/>
      <c r="AQ10" s="393">
        <v>769</v>
      </c>
      <c r="AR10" s="393"/>
      <c r="AS10" s="393"/>
      <c r="AT10" s="393"/>
      <c r="AU10" s="393"/>
      <c r="AV10" s="393">
        <v>3711</v>
      </c>
      <c r="AW10" s="393"/>
      <c r="AX10" s="393"/>
      <c r="AY10" s="393"/>
      <c r="AZ10" s="393"/>
      <c r="BA10" s="181"/>
      <c r="BB10" s="393">
        <v>3194</v>
      </c>
      <c r="BC10" s="393"/>
      <c r="BD10" s="393"/>
      <c r="BE10" s="393"/>
      <c r="BF10" s="393"/>
      <c r="BG10" s="393">
        <v>102</v>
      </c>
      <c r="BH10" s="393"/>
      <c r="BI10" s="393"/>
      <c r="BJ10" s="393"/>
      <c r="BK10" s="393">
        <v>481</v>
      </c>
      <c r="BL10" s="393"/>
      <c r="BM10" s="393"/>
      <c r="BN10" s="393"/>
      <c r="BO10" s="393">
        <v>376</v>
      </c>
      <c r="BP10" s="393"/>
      <c r="BQ10" s="393"/>
      <c r="BR10" s="393"/>
      <c r="BS10" s="393">
        <v>914</v>
      </c>
      <c r="BT10" s="393"/>
      <c r="BU10" s="393"/>
      <c r="BV10" s="393"/>
      <c r="BW10" s="393">
        <v>93</v>
      </c>
      <c r="BX10" s="393"/>
      <c r="BY10" s="393"/>
      <c r="BZ10" s="393"/>
      <c r="CA10" s="393">
        <v>348</v>
      </c>
      <c r="CB10" s="393"/>
      <c r="CC10" s="393"/>
      <c r="CD10" s="393"/>
      <c r="CE10" s="393">
        <v>38</v>
      </c>
      <c r="CF10" s="393"/>
      <c r="CG10" s="393"/>
      <c r="CH10" s="393"/>
      <c r="CI10" s="393">
        <v>90</v>
      </c>
      <c r="CJ10" s="393"/>
      <c r="CK10" s="393"/>
      <c r="CL10" s="393"/>
      <c r="CM10" s="393">
        <v>275</v>
      </c>
      <c r="CN10" s="393"/>
      <c r="CO10" s="393"/>
      <c r="CP10" s="393"/>
      <c r="CQ10" s="393">
        <v>477</v>
      </c>
      <c r="CR10" s="393"/>
      <c r="CS10" s="393"/>
      <c r="CT10" s="393"/>
      <c r="CU10" s="393">
        <v>390</v>
      </c>
      <c r="CV10" s="393"/>
      <c r="CW10" s="393"/>
      <c r="CX10" s="393"/>
      <c r="CY10" s="393">
        <v>12627</v>
      </c>
      <c r="CZ10" s="393"/>
      <c r="DA10" s="393"/>
      <c r="DB10" s="393"/>
    </row>
    <row r="11" spans="1:106" ht="13.5" customHeight="1" x14ac:dyDescent="0.15">
      <c r="A11" s="181" t="s">
        <v>438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547">
        <v>114860</v>
      </c>
      <c r="Q11" s="392"/>
      <c r="R11" s="392"/>
      <c r="S11" s="392"/>
      <c r="T11" s="392"/>
      <c r="U11" s="392"/>
      <c r="V11" s="393">
        <v>101242</v>
      </c>
      <c r="W11" s="393"/>
      <c r="X11" s="393"/>
      <c r="Y11" s="393"/>
      <c r="Z11" s="393"/>
      <c r="AA11" s="393"/>
      <c r="AB11" s="393">
        <v>88217</v>
      </c>
      <c r="AC11" s="393"/>
      <c r="AD11" s="393"/>
      <c r="AE11" s="393"/>
      <c r="AF11" s="393"/>
      <c r="AG11" s="393">
        <v>23118</v>
      </c>
      <c r="AH11" s="393"/>
      <c r="AI11" s="393"/>
      <c r="AJ11" s="393"/>
      <c r="AK11" s="393"/>
      <c r="AL11" s="393">
        <v>54582</v>
      </c>
      <c r="AM11" s="393"/>
      <c r="AN11" s="393"/>
      <c r="AO11" s="393"/>
      <c r="AP11" s="393"/>
      <c r="AQ11" s="393">
        <v>1758</v>
      </c>
      <c r="AR11" s="393"/>
      <c r="AS11" s="393"/>
      <c r="AT11" s="393"/>
      <c r="AU11" s="393"/>
      <c r="AV11" s="393">
        <v>8759</v>
      </c>
      <c r="AW11" s="393"/>
      <c r="AX11" s="393"/>
      <c r="AY11" s="393"/>
      <c r="AZ11" s="393"/>
      <c r="BA11" s="181"/>
      <c r="BB11" s="393">
        <v>13025</v>
      </c>
      <c r="BC11" s="393"/>
      <c r="BD11" s="393"/>
      <c r="BE11" s="393"/>
      <c r="BF11" s="393"/>
      <c r="BG11" s="393">
        <v>408</v>
      </c>
      <c r="BH11" s="393"/>
      <c r="BI11" s="393"/>
      <c r="BJ11" s="393"/>
      <c r="BK11" s="393">
        <v>1443</v>
      </c>
      <c r="BL11" s="393"/>
      <c r="BM11" s="393"/>
      <c r="BN11" s="393"/>
      <c r="BO11" s="393">
        <v>2167</v>
      </c>
      <c r="BP11" s="393"/>
      <c r="BQ11" s="393"/>
      <c r="BR11" s="393"/>
      <c r="BS11" s="393">
        <v>4177</v>
      </c>
      <c r="BT11" s="393"/>
      <c r="BU11" s="393"/>
      <c r="BV11" s="393"/>
      <c r="BW11" s="393">
        <v>301</v>
      </c>
      <c r="BX11" s="393"/>
      <c r="BY11" s="393"/>
      <c r="BZ11" s="393"/>
      <c r="CA11" s="393">
        <v>1594</v>
      </c>
      <c r="CB11" s="393"/>
      <c r="CC11" s="393"/>
      <c r="CD11" s="393"/>
      <c r="CE11" s="393">
        <v>187</v>
      </c>
      <c r="CF11" s="393"/>
      <c r="CG11" s="393"/>
      <c r="CH11" s="393"/>
      <c r="CI11" s="393">
        <v>586</v>
      </c>
      <c r="CJ11" s="393"/>
      <c r="CK11" s="393"/>
      <c r="CL11" s="393"/>
      <c r="CM11" s="393">
        <v>565</v>
      </c>
      <c r="CN11" s="393"/>
      <c r="CO11" s="393"/>
      <c r="CP11" s="393"/>
      <c r="CQ11" s="393">
        <v>1597</v>
      </c>
      <c r="CR11" s="393"/>
      <c r="CS11" s="393"/>
      <c r="CT11" s="393"/>
      <c r="CU11" s="393">
        <v>940</v>
      </c>
      <c r="CV11" s="393"/>
      <c r="CW11" s="393"/>
      <c r="CX11" s="393"/>
      <c r="CY11" s="393">
        <v>12627</v>
      </c>
      <c r="CZ11" s="393"/>
      <c r="DA11" s="393"/>
      <c r="DB11" s="393"/>
    </row>
    <row r="12" spans="1:106" ht="13.5" customHeight="1" x14ac:dyDescent="0.15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201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1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</row>
    <row r="13" spans="1:106" ht="13.5" customHeight="1" x14ac:dyDescent="0.15">
      <c r="A13" s="181" t="s">
        <v>379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547"/>
      <c r="Q13" s="392"/>
      <c r="R13" s="392"/>
      <c r="S13" s="392"/>
      <c r="T13" s="392"/>
      <c r="U13" s="392"/>
      <c r="V13" s="393"/>
      <c r="W13" s="393"/>
      <c r="X13" s="393"/>
      <c r="Y13" s="393"/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/>
      <c r="AK13" s="393"/>
      <c r="AL13" s="393"/>
      <c r="AM13" s="393"/>
      <c r="AN13" s="393"/>
      <c r="AO13" s="393"/>
      <c r="AP13" s="393"/>
      <c r="AQ13" s="393"/>
      <c r="AR13" s="393"/>
      <c r="AS13" s="393"/>
      <c r="AT13" s="393"/>
      <c r="AU13" s="393"/>
      <c r="AV13" s="393"/>
      <c r="AW13" s="393"/>
      <c r="AX13" s="393"/>
      <c r="AY13" s="393"/>
      <c r="AZ13" s="393"/>
      <c r="BA13" s="181"/>
      <c r="BB13" s="393"/>
      <c r="BC13" s="393"/>
      <c r="BD13" s="393"/>
      <c r="BE13" s="393"/>
      <c r="BF13" s="393"/>
      <c r="BG13" s="393"/>
      <c r="BH13" s="393"/>
      <c r="BI13" s="393"/>
      <c r="BJ13" s="393"/>
      <c r="BK13" s="393"/>
      <c r="BL13" s="393"/>
      <c r="BM13" s="393"/>
      <c r="BN13" s="393"/>
      <c r="BO13" s="393"/>
      <c r="BP13" s="393"/>
      <c r="BQ13" s="393"/>
      <c r="BR13" s="393"/>
      <c r="BS13" s="393"/>
      <c r="BT13" s="393"/>
      <c r="BU13" s="393"/>
      <c r="BV13" s="393"/>
      <c r="BW13" s="393"/>
      <c r="BX13" s="393"/>
      <c r="BY13" s="393"/>
      <c r="BZ13" s="393"/>
      <c r="CA13" s="393"/>
      <c r="CB13" s="393"/>
      <c r="CC13" s="393"/>
      <c r="CD13" s="393"/>
      <c r="CE13" s="393"/>
      <c r="CF13" s="393"/>
      <c r="CG13" s="393"/>
      <c r="CH13" s="393"/>
      <c r="CI13" s="393"/>
      <c r="CJ13" s="393"/>
      <c r="CK13" s="393"/>
      <c r="CL13" s="393"/>
      <c r="CM13" s="393"/>
      <c r="CN13" s="393"/>
      <c r="CO13" s="393"/>
      <c r="CP13" s="393"/>
      <c r="CQ13" s="393"/>
      <c r="CR13" s="393"/>
      <c r="CS13" s="393"/>
      <c r="CT13" s="393"/>
      <c r="CU13" s="393"/>
      <c r="CV13" s="393"/>
      <c r="CW13" s="393"/>
      <c r="CX13" s="393"/>
      <c r="CY13" s="393"/>
      <c r="CZ13" s="393"/>
      <c r="DA13" s="393"/>
      <c r="DB13" s="393"/>
    </row>
    <row r="14" spans="1:106" ht="13.5" customHeight="1" x14ac:dyDescent="0.15">
      <c r="A14" s="181" t="s">
        <v>439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547"/>
      <c r="Q14" s="392"/>
      <c r="R14" s="392"/>
      <c r="S14" s="392"/>
      <c r="T14" s="392"/>
      <c r="U14" s="392"/>
      <c r="V14" s="393"/>
      <c r="W14" s="393"/>
      <c r="X14" s="393"/>
      <c r="Y14" s="393"/>
      <c r="Z14" s="393"/>
      <c r="AA14" s="393"/>
      <c r="AB14" s="393"/>
      <c r="AC14" s="393"/>
      <c r="AD14" s="393"/>
      <c r="AE14" s="393"/>
      <c r="AF14" s="393"/>
      <c r="AG14" s="393"/>
      <c r="AH14" s="393"/>
      <c r="AI14" s="393"/>
      <c r="AJ14" s="393"/>
      <c r="AK14" s="393"/>
      <c r="AL14" s="393"/>
      <c r="AM14" s="393"/>
      <c r="AN14" s="393"/>
      <c r="AO14" s="393"/>
      <c r="AP14" s="393"/>
      <c r="AQ14" s="393"/>
      <c r="AR14" s="393"/>
      <c r="AS14" s="393"/>
      <c r="AT14" s="393"/>
      <c r="AU14" s="393"/>
      <c r="AV14" s="393"/>
      <c r="AW14" s="393"/>
      <c r="AX14" s="393"/>
      <c r="AY14" s="393"/>
      <c r="AZ14" s="393"/>
      <c r="BA14" s="181"/>
      <c r="BB14" s="393"/>
      <c r="BC14" s="393"/>
      <c r="BD14" s="393"/>
      <c r="BE14" s="393"/>
      <c r="BF14" s="393"/>
      <c r="BG14" s="393"/>
      <c r="BH14" s="393"/>
      <c r="BI14" s="393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  <c r="BV14" s="393"/>
      <c r="BW14" s="393"/>
      <c r="BX14" s="393"/>
      <c r="BY14" s="393"/>
      <c r="BZ14" s="393"/>
      <c r="CA14" s="393"/>
      <c r="CB14" s="393"/>
      <c r="CC14" s="393"/>
      <c r="CD14" s="393"/>
      <c r="CE14" s="393"/>
      <c r="CF14" s="393"/>
      <c r="CG14" s="393"/>
      <c r="CH14" s="393"/>
      <c r="CI14" s="393"/>
      <c r="CJ14" s="393"/>
      <c r="CK14" s="393"/>
      <c r="CL14" s="393"/>
      <c r="CM14" s="393"/>
      <c r="CN14" s="393"/>
      <c r="CO14" s="393"/>
      <c r="CP14" s="393"/>
      <c r="CQ14" s="393"/>
      <c r="CR14" s="393"/>
      <c r="CS14" s="393"/>
      <c r="CT14" s="393"/>
      <c r="CU14" s="393"/>
      <c r="CV14" s="393"/>
      <c r="CW14" s="393"/>
      <c r="CX14" s="393"/>
      <c r="CY14" s="393"/>
      <c r="CZ14" s="393"/>
      <c r="DA14" s="393"/>
      <c r="DB14" s="393"/>
    </row>
    <row r="15" spans="1:106" ht="13.5" customHeight="1" x14ac:dyDescent="0.15">
      <c r="A15" s="181"/>
      <c r="B15" s="181" t="s">
        <v>213</v>
      </c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547">
        <v>3633</v>
      </c>
      <c r="Q15" s="392"/>
      <c r="R15" s="392"/>
      <c r="S15" s="392"/>
      <c r="T15" s="392"/>
      <c r="U15" s="392"/>
      <c r="V15" s="393">
        <v>3618</v>
      </c>
      <c r="W15" s="393"/>
      <c r="X15" s="393"/>
      <c r="Y15" s="393"/>
      <c r="Z15" s="393"/>
      <c r="AA15" s="393"/>
      <c r="AB15" s="393">
        <v>3327</v>
      </c>
      <c r="AC15" s="393"/>
      <c r="AD15" s="393"/>
      <c r="AE15" s="393"/>
      <c r="AF15" s="393"/>
      <c r="AG15" s="391" t="s">
        <v>673</v>
      </c>
      <c r="AH15" s="391"/>
      <c r="AI15" s="391"/>
      <c r="AJ15" s="391"/>
      <c r="AK15" s="391"/>
      <c r="AL15" s="393">
        <v>3166</v>
      </c>
      <c r="AM15" s="393"/>
      <c r="AN15" s="393"/>
      <c r="AO15" s="393"/>
      <c r="AP15" s="393"/>
      <c r="AQ15" s="393">
        <v>13</v>
      </c>
      <c r="AR15" s="393"/>
      <c r="AS15" s="393"/>
      <c r="AT15" s="393"/>
      <c r="AU15" s="393"/>
      <c r="AV15" s="393">
        <v>148</v>
      </c>
      <c r="AW15" s="393"/>
      <c r="AX15" s="393"/>
      <c r="AY15" s="393"/>
      <c r="AZ15" s="393"/>
      <c r="BA15" s="181"/>
      <c r="BB15" s="393">
        <v>291</v>
      </c>
      <c r="BC15" s="393"/>
      <c r="BD15" s="393"/>
      <c r="BE15" s="393"/>
      <c r="BF15" s="393"/>
      <c r="BG15" s="391" t="s">
        <v>698</v>
      </c>
      <c r="BH15" s="391"/>
      <c r="BI15" s="391"/>
      <c r="BJ15" s="391"/>
      <c r="BK15" s="391" t="s">
        <v>698</v>
      </c>
      <c r="BL15" s="391"/>
      <c r="BM15" s="391"/>
      <c r="BN15" s="391"/>
      <c r="BO15" s="391">
        <v>64</v>
      </c>
      <c r="BP15" s="391"/>
      <c r="BQ15" s="391"/>
      <c r="BR15" s="391"/>
      <c r="BS15" s="391">
        <v>82</v>
      </c>
      <c r="BT15" s="391"/>
      <c r="BU15" s="391"/>
      <c r="BV15" s="391"/>
      <c r="BW15" s="391">
        <v>3</v>
      </c>
      <c r="BX15" s="391"/>
      <c r="BY15" s="391"/>
      <c r="BZ15" s="391"/>
      <c r="CA15" s="391">
        <v>61</v>
      </c>
      <c r="CB15" s="391"/>
      <c r="CC15" s="391"/>
      <c r="CD15" s="391"/>
      <c r="CE15" s="391">
        <v>3</v>
      </c>
      <c r="CF15" s="391"/>
      <c r="CG15" s="391"/>
      <c r="CH15" s="391"/>
      <c r="CI15" s="393">
        <v>36</v>
      </c>
      <c r="CJ15" s="393"/>
      <c r="CK15" s="393"/>
      <c r="CL15" s="393"/>
      <c r="CM15" s="391" t="s">
        <v>698</v>
      </c>
      <c r="CN15" s="391"/>
      <c r="CO15" s="391"/>
      <c r="CP15" s="391"/>
      <c r="CQ15" s="393">
        <v>42</v>
      </c>
      <c r="CR15" s="393"/>
      <c r="CS15" s="393"/>
      <c r="CT15" s="393"/>
      <c r="CU15" s="391">
        <v>15</v>
      </c>
      <c r="CV15" s="391"/>
      <c r="CW15" s="391"/>
      <c r="CX15" s="391"/>
      <c r="CY15" s="391" t="s">
        <v>698</v>
      </c>
      <c r="CZ15" s="391"/>
      <c r="DA15" s="391"/>
      <c r="DB15" s="391"/>
    </row>
    <row r="16" spans="1:106" ht="13.5" customHeight="1" x14ac:dyDescent="0.15">
      <c r="A16" s="181"/>
      <c r="B16" s="181" t="s">
        <v>292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547">
        <v>14136</v>
      </c>
      <c r="Q16" s="392"/>
      <c r="R16" s="392"/>
      <c r="S16" s="392"/>
      <c r="T16" s="392"/>
      <c r="U16" s="392"/>
      <c r="V16" s="393">
        <v>14067</v>
      </c>
      <c r="W16" s="393"/>
      <c r="X16" s="393"/>
      <c r="Y16" s="393"/>
      <c r="Z16" s="393"/>
      <c r="AA16" s="393"/>
      <c r="AB16" s="393">
        <v>12566</v>
      </c>
      <c r="AC16" s="393"/>
      <c r="AD16" s="393"/>
      <c r="AE16" s="393"/>
      <c r="AF16" s="393"/>
      <c r="AG16" s="391" t="s">
        <v>673</v>
      </c>
      <c r="AH16" s="391"/>
      <c r="AI16" s="391"/>
      <c r="AJ16" s="391"/>
      <c r="AK16" s="391"/>
      <c r="AL16" s="393">
        <v>12120</v>
      </c>
      <c r="AM16" s="393"/>
      <c r="AN16" s="393"/>
      <c r="AO16" s="393"/>
      <c r="AP16" s="393"/>
      <c r="AQ16" s="393">
        <v>33</v>
      </c>
      <c r="AR16" s="393"/>
      <c r="AS16" s="393"/>
      <c r="AT16" s="393"/>
      <c r="AU16" s="393"/>
      <c r="AV16" s="393">
        <v>413</v>
      </c>
      <c r="AW16" s="393"/>
      <c r="AX16" s="393"/>
      <c r="AY16" s="393"/>
      <c r="AZ16" s="393"/>
      <c r="BA16" s="181"/>
      <c r="BB16" s="393">
        <v>1501</v>
      </c>
      <c r="BC16" s="393"/>
      <c r="BD16" s="393"/>
      <c r="BE16" s="393"/>
      <c r="BF16" s="393"/>
      <c r="BG16" s="391" t="s">
        <v>698</v>
      </c>
      <c r="BH16" s="391"/>
      <c r="BI16" s="391"/>
      <c r="BJ16" s="391"/>
      <c r="BK16" s="391" t="s">
        <v>698</v>
      </c>
      <c r="BL16" s="391"/>
      <c r="BM16" s="391"/>
      <c r="BN16" s="391"/>
      <c r="BO16" s="391">
        <v>367</v>
      </c>
      <c r="BP16" s="391"/>
      <c r="BQ16" s="391"/>
      <c r="BR16" s="391"/>
      <c r="BS16" s="391">
        <v>413</v>
      </c>
      <c r="BT16" s="391"/>
      <c r="BU16" s="391"/>
      <c r="BV16" s="391"/>
      <c r="BW16" s="391">
        <v>14</v>
      </c>
      <c r="BX16" s="391"/>
      <c r="BY16" s="391"/>
      <c r="BZ16" s="391"/>
      <c r="CA16" s="391">
        <v>292</v>
      </c>
      <c r="CB16" s="391"/>
      <c r="CC16" s="391"/>
      <c r="CD16" s="391"/>
      <c r="CE16" s="391">
        <v>18</v>
      </c>
      <c r="CF16" s="391"/>
      <c r="CG16" s="391"/>
      <c r="CH16" s="391"/>
      <c r="CI16" s="393">
        <v>242</v>
      </c>
      <c r="CJ16" s="393"/>
      <c r="CK16" s="393"/>
      <c r="CL16" s="393"/>
      <c r="CM16" s="391" t="s">
        <v>698</v>
      </c>
      <c r="CN16" s="391"/>
      <c r="CO16" s="391"/>
      <c r="CP16" s="391"/>
      <c r="CQ16" s="393">
        <v>155</v>
      </c>
      <c r="CR16" s="393"/>
      <c r="CS16" s="393"/>
      <c r="CT16" s="393"/>
      <c r="CU16" s="391">
        <v>69</v>
      </c>
      <c r="CV16" s="391"/>
      <c r="CW16" s="391"/>
      <c r="CX16" s="391"/>
      <c r="CY16" s="391" t="s">
        <v>698</v>
      </c>
      <c r="CZ16" s="391"/>
      <c r="DA16" s="391"/>
      <c r="DB16" s="391"/>
    </row>
    <row r="17" spans="1:106" ht="13.5" customHeight="1" x14ac:dyDescent="0.15">
      <c r="A17" s="181"/>
      <c r="B17" s="181" t="s">
        <v>291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547">
        <v>4721</v>
      </c>
      <c r="Q17" s="392"/>
      <c r="R17" s="392"/>
      <c r="S17" s="392"/>
      <c r="T17" s="392"/>
      <c r="U17" s="392"/>
      <c r="V17" s="393">
        <v>4703</v>
      </c>
      <c r="W17" s="393"/>
      <c r="X17" s="393"/>
      <c r="Y17" s="393"/>
      <c r="Z17" s="393"/>
      <c r="AA17" s="393"/>
      <c r="AB17" s="393">
        <v>4339</v>
      </c>
      <c r="AC17" s="393"/>
      <c r="AD17" s="393"/>
      <c r="AE17" s="393"/>
      <c r="AF17" s="393"/>
      <c r="AG17" s="391" t="s">
        <v>673</v>
      </c>
      <c r="AH17" s="391"/>
      <c r="AI17" s="391"/>
      <c r="AJ17" s="391"/>
      <c r="AK17" s="391"/>
      <c r="AL17" s="393">
        <v>4154</v>
      </c>
      <c r="AM17" s="393"/>
      <c r="AN17" s="393"/>
      <c r="AO17" s="393"/>
      <c r="AP17" s="393"/>
      <c r="AQ17" s="393">
        <v>13</v>
      </c>
      <c r="AR17" s="393"/>
      <c r="AS17" s="393"/>
      <c r="AT17" s="393"/>
      <c r="AU17" s="393"/>
      <c r="AV17" s="393">
        <v>172</v>
      </c>
      <c r="AW17" s="393"/>
      <c r="AX17" s="393"/>
      <c r="AY17" s="393"/>
      <c r="AZ17" s="393"/>
      <c r="BA17" s="181"/>
      <c r="BB17" s="393">
        <v>364</v>
      </c>
      <c r="BC17" s="393"/>
      <c r="BD17" s="393"/>
      <c r="BE17" s="393"/>
      <c r="BF17" s="393"/>
      <c r="BG17" s="391" t="s">
        <v>698</v>
      </c>
      <c r="BH17" s="391"/>
      <c r="BI17" s="391"/>
      <c r="BJ17" s="391"/>
      <c r="BK17" s="391" t="s">
        <v>698</v>
      </c>
      <c r="BL17" s="391"/>
      <c r="BM17" s="391"/>
      <c r="BN17" s="391"/>
      <c r="BO17" s="391">
        <v>81</v>
      </c>
      <c r="BP17" s="391"/>
      <c r="BQ17" s="391"/>
      <c r="BR17" s="391"/>
      <c r="BS17" s="391">
        <v>114</v>
      </c>
      <c r="BT17" s="391"/>
      <c r="BU17" s="391"/>
      <c r="BV17" s="391"/>
      <c r="BW17" s="391">
        <v>4</v>
      </c>
      <c r="BX17" s="391"/>
      <c r="BY17" s="391"/>
      <c r="BZ17" s="391"/>
      <c r="CA17" s="391">
        <v>69</v>
      </c>
      <c r="CB17" s="391"/>
      <c r="CC17" s="391"/>
      <c r="CD17" s="391"/>
      <c r="CE17" s="391">
        <v>3</v>
      </c>
      <c r="CF17" s="391"/>
      <c r="CG17" s="391"/>
      <c r="CH17" s="391"/>
      <c r="CI17" s="393">
        <v>48</v>
      </c>
      <c r="CJ17" s="393"/>
      <c r="CK17" s="393"/>
      <c r="CL17" s="393"/>
      <c r="CM17" s="391" t="s">
        <v>698</v>
      </c>
      <c r="CN17" s="391"/>
      <c r="CO17" s="391"/>
      <c r="CP17" s="391"/>
      <c r="CQ17" s="393">
        <v>45</v>
      </c>
      <c r="CR17" s="393"/>
      <c r="CS17" s="393"/>
      <c r="CT17" s="393"/>
      <c r="CU17" s="391">
        <v>18</v>
      </c>
      <c r="CV17" s="391"/>
      <c r="CW17" s="391"/>
      <c r="CX17" s="391"/>
      <c r="CY17" s="391" t="s">
        <v>698</v>
      </c>
      <c r="CZ17" s="391"/>
      <c r="DA17" s="391"/>
      <c r="DB17" s="391"/>
    </row>
    <row r="18" spans="1:106" ht="13.5" customHeight="1" x14ac:dyDescent="0.15">
      <c r="A18" s="181" t="s">
        <v>125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547"/>
      <c r="Q18" s="392"/>
      <c r="R18" s="392"/>
      <c r="S18" s="392"/>
      <c r="T18" s="392"/>
      <c r="U18" s="392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181"/>
      <c r="BB18" s="393"/>
      <c r="BC18" s="393"/>
      <c r="BD18" s="393"/>
      <c r="BE18" s="393"/>
      <c r="BF18" s="393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3"/>
      <c r="CJ18" s="393"/>
      <c r="CK18" s="393"/>
      <c r="CL18" s="393"/>
      <c r="CM18" s="393"/>
      <c r="CN18" s="393"/>
      <c r="CO18" s="393"/>
      <c r="CP18" s="393"/>
      <c r="CQ18" s="393"/>
      <c r="CR18" s="393"/>
      <c r="CS18" s="393"/>
      <c r="CT18" s="393"/>
      <c r="CU18" s="391"/>
      <c r="CV18" s="391"/>
      <c r="CW18" s="391"/>
      <c r="CX18" s="391"/>
      <c r="CY18" s="393"/>
      <c r="CZ18" s="393"/>
      <c r="DA18" s="393"/>
      <c r="DB18" s="393"/>
    </row>
    <row r="19" spans="1:106" ht="13.5" customHeight="1" x14ac:dyDescent="0.15">
      <c r="A19" s="181"/>
      <c r="B19" s="181" t="s">
        <v>213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547">
        <v>9801</v>
      </c>
      <c r="Q19" s="392"/>
      <c r="R19" s="392"/>
      <c r="S19" s="392"/>
      <c r="T19" s="392"/>
      <c r="U19" s="392"/>
      <c r="V19" s="393">
        <v>9763</v>
      </c>
      <c r="W19" s="393"/>
      <c r="X19" s="393"/>
      <c r="Y19" s="393"/>
      <c r="Z19" s="393"/>
      <c r="AA19" s="393"/>
      <c r="AB19" s="393">
        <v>8660</v>
      </c>
      <c r="AC19" s="393"/>
      <c r="AD19" s="393"/>
      <c r="AE19" s="393"/>
      <c r="AF19" s="393"/>
      <c r="AG19" s="391" t="s">
        <v>673</v>
      </c>
      <c r="AH19" s="391"/>
      <c r="AI19" s="391"/>
      <c r="AJ19" s="391"/>
      <c r="AK19" s="391"/>
      <c r="AL19" s="393">
        <v>7760</v>
      </c>
      <c r="AM19" s="393"/>
      <c r="AN19" s="393"/>
      <c r="AO19" s="393"/>
      <c r="AP19" s="393"/>
      <c r="AQ19" s="393">
        <v>98</v>
      </c>
      <c r="AR19" s="393"/>
      <c r="AS19" s="393"/>
      <c r="AT19" s="393"/>
      <c r="AU19" s="393"/>
      <c r="AV19" s="393">
        <v>802</v>
      </c>
      <c r="AW19" s="393"/>
      <c r="AX19" s="393"/>
      <c r="AY19" s="393"/>
      <c r="AZ19" s="393"/>
      <c r="BA19" s="181"/>
      <c r="BB19" s="393">
        <v>1103</v>
      </c>
      <c r="BC19" s="393"/>
      <c r="BD19" s="393"/>
      <c r="BE19" s="393"/>
      <c r="BF19" s="393"/>
      <c r="BG19" s="391" t="s">
        <v>698</v>
      </c>
      <c r="BH19" s="391"/>
      <c r="BI19" s="391"/>
      <c r="BJ19" s="391"/>
      <c r="BK19" s="391" t="s">
        <v>698</v>
      </c>
      <c r="BL19" s="391"/>
      <c r="BM19" s="391"/>
      <c r="BN19" s="391"/>
      <c r="BO19" s="391">
        <v>243</v>
      </c>
      <c r="BP19" s="391"/>
      <c r="BQ19" s="391"/>
      <c r="BR19" s="391"/>
      <c r="BS19" s="391">
        <v>353</v>
      </c>
      <c r="BT19" s="391"/>
      <c r="BU19" s="391"/>
      <c r="BV19" s="391"/>
      <c r="BW19" s="391">
        <v>20</v>
      </c>
      <c r="BX19" s="391"/>
      <c r="BY19" s="391"/>
      <c r="BZ19" s="391"/>
      <c r="CA19" s="391">
        <v>227</v>
      </c>
      <c r="CB19" s="391"/>
      <c r="CC19" s="391"/>
      <c r="CD19" s="391"/>
      <c r="CE19" s="391">
        <v>8</v>
      </c>
      <c r="CF19" s="391"/>
      <c r="CG19" s="391"/>
      <c r="CH19" s="391"/>
      <c r="CI19" s="393">
        <v>73</v>
      </c>
      <c r="CJ19" s="393"/>
      <c r="CK19" s="393"/>
      <c r="CL19" s="393"/>
      <c r="CM19" s="391" t="s">
        <v>698</v>
      </c>
      <c r="CN19" s="391"/>
      <c r="CO19" s="391"/>
      <c r="CP19" s="391"/>
      <c r="CQ19" s="393">
        <v>179</v>
      </c>
      <c r="CR19" s="393"/>
      <c r="CS19" s="393"/>
      <c r="CT19" s="393"/>
      <c r="CU19" s="391">
        <v>37</v>
      </c>
      <c r="CV19" s="391"/>
      <c r="CW19" s="391"/>
      <c r="CX19" s="391"/>
      <c r="CY19" s="393">
        <v>1</v>
      </c>
      <c r="CZ19" s="393"/>
      <c r="DA19" s="393"/>
      <c r="DB19" s="393"/>
    </row>
    <row r="20" spans="1:106" ht="13.5" customHeight="1" x14ac:dyDescent="0.15">
      <c r="A20" s="181"/>
      <c r="B20" s="181" t="s">
        <v>292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547">
        <v>38232</v>
      </c>
      <c r="Q20" s="392"/>
      <c r="R20" s="392"/>
      <c r="S20" s="392"/>
      <c r="T20" s="392"/>
      <c r="U20" s="392"/>
      <c r="V20" s="393">
        <v>38063</v>
      </c>
      <c r="W20" s="393"/>
      <c r="X20" s="393"/>
      <c r="Y20" s="393"/>
      <c r="Z20" s="393"/>
      <c r="AA20" s="393"/>
      <c r="AB20" s="393">
        <v>32581</v>
      </c>
      <c r="AC20" s="393"/>
      <c r="AD20" s="393"/>
      <c r="AE20" s="393"/>
      <c r="AF20" s="393"/>
      <c r="AG20" s="391" t="s">
        <v>673</v>
      </c>
      <c r="AH20" s="391"/>
      <c r="AI20" s="391"/>
      <c r="AJ20" s="391"/>
      <c r="AK20" s="391"/>
      <c r="AL20" s="393">
        <v>30083</v>
      </c>
      <c r="AM20" s="393"/>
      <c r="AN20" s="393"/>
      <c r="AO20" s="393"/>
      <c r="AP20" s="393"/>
      <c r="AQ20" s="393">
        <v>267</v>
      </c>
      <c r="AR20" s="393"/>
      <c r="AS20" s="393"/>
      <c r="AT20" s="393"/>
      <c r="AU20" s="393"/>
      <c r="AV20" s="393">
        <v>2231</v>
      </c>
      <c r="AW20" s="393"/>
      <c r="AX20" s="393"/>
      <c r="AY20" s="393"/>
      <c r="AZ20" s="393"/>
      <c r="BA20" s="181"/>
      <c r="BB20" s="393">
        <v>5482</v>
      </c>
      <c r="BC20" s="393"/>
      <c r="BD20" s="393"/>
      <c r="BE20" s="393"/>
      <c r="BF20" s="393"/>
      <c r="BG20" s="391" t="s">
        <v>698</v>
      </c>
      <c r="BH20" s="391"/>
      <c r="BI20" s="391"/>
      <c r="BJ20" s="391"/>
      <c r="BK20" s="391" t="s">
        <v>698</v>
      </c>
      <c r="BL20" s="391"/>
      <c r="BM20" s="391"/>
      <c r="BN20" s="391"/>
      <c r="BO20" s="391">
        <v>1442</v>
      </c>
      <c r="BP20" s="391"/>
      <c r="BQ20" s="391"/>
      <c r="BR20" s="391"/>
      <c r="BS20" s="391">
        <v>1720</v>
      </c>
      <c r="BT20" s="391"/>
      <c r="BU20" s="391"/>
      <c r="BV20" s="391"/>
      <c r="BW20" s="391">
        <v>71</v>
      </c>
      <c r="BX20" s="391"/>
      <c r="BY20" s="391"/>
      <c r="BZ20" s="391"/>
      <c r="CA20" s="391">
        <v>1063</v>
      </c>
      <c r="CB20" s="391"/>
      <c r="CC20" s="391"/>
      <c r="CD20" s="391"/>
      <c r="CE20" s="391">
        <v>48</v>
      </c>
      <c r="CF20" s="391"/>
      <c r="CG20" s="391"/>
      <c r="CH20" s="391"/>
      <c r="CI20" s="393">
        <v>483</v>
      </c>
      <c r="CJ20" s="393"/>
      <c r="CK20" s="393"/>
      <c r="CL20" s="393"/>
      <c r="CM20" s="391" t="s">
        <v>698</v>
      </c>
      <c r="CN20" s="391"/>
      <c r="CO20" s="391"/>
      <c r="CP20" s="391"/>
      <c r="CQ20" s="393">
        <v>655</v>
      </c>
      <c r="CR20" s="393"/>
      <c r="CS20" s="393"/>
      <c r="CT20" s="393"/>
      <c r="CU20" s="391">
        <v>168</v>
      </c>
      <c r="CV20" s="391"/>
      <c r="CW20" s="391"/>
      <c r="CX20" s="391"/>
      <c r="CY20" s="393">
        <v>1</v>
      </c>
      <c r="CZ20" s="393"/>
      <c r="DA20" s="393"/>
      <c r="DB20" s="393"/>
    </row>
    <row r="21" spans="1:106" ht="13.5" customHeight="1" x14ac:dyDescent="0.15">
      <c r="A21" s="181"/>
      <c r="B21" s="181" t="s">
        <v>441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547">
        <v>16241</v>
      </c>
      <c r="Q21" s="392"/>
      <c r="R21" s="392"/>
      <c r="S21" s="392"/>
      <c r="T21" s="392"/>
      <c r="U21" s="392"/>
      <c r="V21" s="393">
        <v>16182</v>
      </c>
      <c r="W21" s="393"/>
      <c r="X21" s="393"/>
      <c r="Y21" s="393"/>
      <c r="Z21" s="393"/>
      <c r="AA21" s="393"/>
      <c r="AB21" s="393">
        <v>14531</v>
      </c>
      <c r="AC21" s="393"/>
      <c r="AD21" s="393"/>
      <c r="AE21" s="393"/>
      <c r="AF21" s="393"/>
      <c r="AG21" s="391" t="s">
        <v>673</v>
      </c>
      <c r="AH21" s="391"/>
      <c r="AI21" s="391"/>
      <c r="AJ21" s="391"/>
      <c r="AK21" s="391"/>
      <c r="AL21" s="393">
        <v>13168</v>
      </c>
      <c r="AM21" s="393"/>
      <c r="AN21" s="393"/>
      <c r="AO21" s="393"/>
      <c r="AP21" s="393"/>
      <c r="AQ21" s="393">
        <v>138</v>
      </c>
      <c r="AR21" s="393"/>
      <c r="AS21" s="393"/>
      <c r="AT21" s="393"/>
      <c r="AU21" s="393"/>
      <c r="AV21" s="393">
        <v>1225</v>
      </c>
      <c r="AW21" s="393"/>
      <c r="AX21" s="393"/>
      <c r="AY21" s="393"/>
      <c r="AZ21" s="393"/>
      <c r="BA21" s="181"/>
      <c r="BB21" s="393">
        <v>1651</v>
      </c>
      <c r="BC21" s="393"/>
      <c r="BD21" s="393"/>
      <c r="BE21" s="393"/>
      <c r="BF21" s="393"/>
      <c r="BG21" s="391" t="s">
        <v>698</v>
      </c>
      <c r="BH21" s="391"/>
      <c r="BI21" s="391"/>
      <c r="BJ21" s="391"/>
      <c r="BK21" s="391" t="s">
        <v>698</v>
      </c>
      <c r="BL21" s="391"/>
      <c r="BM21" s="391"/>
      <c r="BN21" s="391"/>
      <c r="BO21" s="391">
        <v>401</v>
      </c>
      <c r="BP21" s="391"/>
      <c r="BQ21" s="391"/>
      <c r="BR21" s="391"/>
      <c r="BS21" s="391">
        <v>562</v>
      </c>
      <c r="BT21" s="391"/>
      <c r="BU21" s="391"/>
      <c r="BV21" s="391"/>
      <c r="BW21" s="391">
        <v>23</v>
      </c>
      <c r="BX21" s="391"/>
      <c r="BY21" s="391"/>
      <c r="BZ21" s="391"/>
      <c r="CA21" s="391">
        <v>299</v>
      </c>
      <c r="CB21" s="391"/>
      <c r="CC21" s="391"/>
      <c r="CD21" s="391"/>
      <c r="CE21" s="391">
        <v>10</v>
      </c>
      <c r="CF21" s="391"/>
      <c r="CG21" s="391"/>
      <c r="CH21" s="391"/>
      <c r="CI21" s="393">
        <v>130</v>
      </c>
      <c r="CJ21" s="393"/>
      <c r="CK21" s="393"/>
      <c r="CL21" s="393"/>
      <c r="CM21" s="391" t="s">
        <v>698</v>
      </c>
      <c r="CN21" s="391"/>
      <c r="CO21" s="391"/>
      <c r="CP21" s="391"/>
      <c r="CQ21" s="393">
        <v>226</v>
      </c>
      <c r="CR21" s="393"/>
      <c r="CS21" s="393"/>
      <c r="CT21" s="393"/>
      <c r="CU21" s="391">
        <v>58</v>
      </c>
      <c r="CV21" s="391"/>
      <c r="CW21" s="391"/>
      <c r="CX21" s="391"/>
      <c r="CY21" s="393">
        <v>1</v>
      </c>
      <c r="CZ21" s="393"/>
      <c r="DA21" s="393"/>
      <c r="DB21" s="393"/>
    </row>
    <row r="22" spans="1:106" ht="13.5" customHeight="1" x14ac:dyDescent="0.15">
      <c r="A22" s="181" t="s">
        <v>177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547"/>
      <c r="Q22" s="392"/>
      <c r="R22" s="392"/>
      <c r="S22" s="392"/>
      <c r="T22" s="392"/>
      <c r="U22" s="392"/>
      <c r="V22" s="393"/>
      <c r="W22" s="393"/>
      <c r="X22" s="393"/>
      <c r="Y22" s="393"/>
      <c r="Z22" s="393"/>
      <c r="AA22" s="393"/>
      <c r="AB22" s="393"/>
      <c r="AC22" s="393"/>
      <c r="AD22" s="393"/>
      <c r="AE22" s="393"/>
      <c r="AF22" s="393"/>
      <c r="AG22" s="393"/>
      <c r="AH22" s="393"/>
      <c r="AI22" s="393"/>
      <c r="AJ22" s="393"/>
      <c r="AK22" s="393"/>
      <c r="AL22" s="393"/>
      <c r="AM22" s="393"/>
      <c r="AN22" s="393"/>
      <c r="AO22" s="393"/>
      <c r="AP22" s="393"/>
      <c r="AQ22" s="393"/>
      <c r="AR22" s="393"/>
      <c r="AS22" s="393"/>
      <c r="AT22" s="393"/>
      <c r="AU22" s="393"/>
      <c r="AV22" s="393"/>
      <c r="AW22" s="393"/>
      <c r="AX22" s="393"/>
      <c r="AY22" s="393"/>
      <c r="AZ22" s="393"/>
      <c r="BA22" s="181"/>
      <c r="BB22" s="393"/>
      <c r="BC22" s="393"/>
      <c r="BD22" s="393"/>
      <c r="BE22" s="393"/>
      <c r="BF22" s="393"/>
      <c r="BG22" s="393"/>
      <c r="BH22" s="393"/>
      <c r="BI22" s="393"/>
      <c r="BJ22" s="393"/>
      <c r="BK22" s="393"/>
      <c r="BL22" s="393"/>
      <c r="BM22" s="393"/>
      <c r="BN22" s="393"/>
      <c r="BO22" s="393"/>
      <c r="BP22" s="393"/>
      <c r="BQ22" s="393"/>
      <c r="BR22" s="393"/>
      <c r="BS22" s="393"/>
      <c r="BT22" s="393"/>
      <c r="BU22" s="393"/>
      <c r="BV22" s="393"/>
      <c r="BW22" s="393"/>
      <c r="BX22" s="393"/>
      <c r="BY22" s="393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93"/>
      <c r="CK22" s="393"/>
      <c r="CL22" s="393"/>
      <c r="CM22" s="393"/>
      <c r="CN22" s="393"/>
      <c r="CO22" s="393"/>
      <c r="CP22" s="393"/>
      <c r="CQ22" s="393"/>
      <c r="CR22" s="393"/>
      <c r="CS22" s="393"/>
      <c r="CT22" s="393"/>
      <c r="CU22" s="391"/>
      <c r="CV22" s="391"/>
      <c r="CW22" s="391"/>
      <c r="CX22" s="391"/>
      <c r="CY22" s="393"/>
      <c r="CZ22" s="393"/>
      <c r="DA22" s="393"/>
      <c r="DB22" s="393"/>
    </row>
    <row r="23" spans="1:106" ht="13.5" customHeight="1" x14ac:dyDescent="0.15">
      <c r="A23" s="181"/>
      <c r="B23" s="181" t="s">
        <v>213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547">
        <v>2078</v>
      </c>
      <c r="Q23" s="392"/>
      <c r="R23" s="392"/>
      <c r="S23" s="392"/>
      <c r="T23" s="392"/>
      <c r="U23" s="392"/>
      <c r="V23" s="393">
        <v>2069</v>
      </c>
      <c r="W23" s="393"/>
      <c r="X23" s="393"/>
      <c r="Y23" s="393"/>
      <c r="Z23" s="393"/>
      <c r="AA23" s="393"/>
      <c r="AB23" s="391" t="s">
        <v>673</v>
      </c>
      <c r="AC23" s="391"/>
      <c r="AD23" s="391"/>
      <c r="AE23" s="391"/>
      <c r="AF23" s="391"/>
      <c r="AG23" s="391" t="s">
        <v>673</v>
      </c>
      <c r="AH23" s="391"/>
      <c r="AI23" s="391"/>
      <c r="AJ23" s="391"/>
      <c r="AK23" s="391"/>
      <c r="AL23" s="391" t="s">
        <v>673</v>
      </c>
      <c r="AM23" s="391"/>
      <c r="AN23" s="391"/>
      <c r="AO23" s="391"/>
      <c r="AP23" s="391"/>
      <c r="AQ23" s="391" t="s">
        <v>673</v>
      </c>
      <c r="AR23" s="391"/>
      <c r="AS23" s="391"/>
      <c r="AT23" s="391"/>
      <c r="AU23" s="391"/>
      <c r="AV23" s="391" t="s">
        <v>673</v>
      </c>
      <c r="AW23" s="391"/>
      <c r="AX23" s="391"/>
      <c r="AY23" s="391"/>
      <c r="AZ23" s="391"/>
      <c r="BA23" s="181"/>
      <c r="BB23" s="393">
        <v>2069</v>
      </c>
      <c r="BC23" s="393"/>
      <c r="BD23" s="393"/>
      <c r="BE23" s="393"/>
      <c r="BF23" s="393"/>
      <c r="BG23" s="391" t="s">
        <v>698</v>
      </c>
      <c r="BH23" s="391"/>
      <c r="BI23" s="391"/>
      <c r="BJ23" s="391"/>
      <c r="BK23" s="391" t="s">
        <v>698</v>
      </c>
      <c r="BL23" s="391"/>
      <c r="BM23" s="391"/>
      <c r="BN23" s="391"/>
      <c r="BO23" s="391">
        <v>376</v>
      </c>
      <c r="BP23" s="391"/>
      <c r="BQ23" s="391"/>
      <c r="BR23" s="391"/>
      <c r="BS23" s="391">
        <v>914</v>
      </c>
      <c r="BT23" s="391"/>
      <c r="BU23" s="391"/>
      <c r="BV23" s="391"/>
      <c r="BW23" s="391" t="s">
        <v>294</v>
      </c>
      <c r="BX23" s="391"/>
      <c r="BY23" s="391"/>
      <c r="BZ23" s="391"/>
      <c r="CA23" s="391">
        <v>299</v>
      </c>
      <c r="CB23" s="391"/>
      <c r="CC23" s="391"/>
      <c r="CD23" s="391"/>
      <c r="CE23" s="391">
        <v>14</v>
      </c>
      <c r="CF23" s="391"/>
      <c r="CG23" s="391"/>
      <c r="CH23" s="391"/>
      <c r="CI23" s="393">
        <v>90</v>
      </c>
      <c r="CJ23" s="393"/>
      <c r="CK23" s="393"/>
      <c r="CL23" s="393"/>
      <c r="CM23" s="391" t="s">
        <v>698</v>
      </c>
      <c r="CN23" s="391"/>
      <c r="CO23" s="391"/>
      <c r="CP23" s="391"/>
      <c r="CQ23" s="393">
        <v>376</v>
      </c>
      <c r="CR23" s="393"/>
      <c r="CS23" s="393"/>
      <c r="CT23" s="393"/>
      <c r="CU23" s="391">
        <v>9</v>
      </c>
      <c r="CV23" s="391"/>
      <c r="CW23" s="391"/>
      <c r="CX23" s="391"/>
      <c r="CY23" s="391" t="s">
        <v>698</v>
      </c>
      <c r="CZ23" s="391"/>
      <c r="DA23" s="391"/>
      <c r="DB23" s="391"/>
    </row>
    <row r="24" spans="1:106" ht="13.5" customHeight="1" x14ac:dyDescent="0.15">
      <c r="A24" s="181"/>
      <c r="B24" s="181" t="s">
        <v>292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547">
        <v>9755</v>
      </c>
      <c r="Q24" s="392"/>
      <c r="R24" s="392"/>
      <c r="S24" s="392"/>
      <c r="T24" s="392"/>
      <c r="U24" s="392"/>
      <c r="V24" s="393">
        <v>9702</v>
      </c>
      <c r="W24" s="393"/>
      <c r="X24" s="393"/>
      <c r="Y24" s="393"/>
      <c r="Z24" s="393"/>
      <c r="AA24" s="393"/>
      <c r="AB24" s="391" t="s">
        <v>673</v>
      </c>
      <c r="AC24" s="391"/>
      <c r="AD24" s="391"/>
      <c r="AE24" s="391"/>
      <c r="AF24" s="391"/>
      <c r="AG24" s="391" t="s">
        <v>673</v>
      </c>
      <c r="AH24" s="391"/>
      <c r="AI24" s="391"/>
      <c r="AJ24" s="391"/>
      <c r="AK24" s="391"/>
      <c r="AL24" s="391" t="s">
        <v>673</v>
      </c>
      <c r="AM24" s="391"/>
      <c r="AN24" s="391"/>
      <c r="AO24" s="391"/>
      <c r="AP24" s="391"/>
      <c r="AQ24" s="391" t="s">
        <v>673</v>
      </c>
      <c r="AR24" s="391"/>
      <c r="AS24" s="391"/>
      <c r="AT24" s="391"/>
      <c r="AU24" s="391"/>
      <c r="AV24" s="391" t="s">
        <v>673</v>
      </c>
      <c r="AW24" s="391"/>
      <c r="AX24" s="391"/>
      <c r="AY24" s="391"/>
      <c r="AZ24" s="391"/>
      <c r="BA24" s="181"/>
      <c r="BB24" s="393">
        <v>9702</v>
      </c>
      <c r="BC24" s="393"/>
      <c r="BD24" s="393"/>
      <c r="BE24" s="393"/>
      <c r="BF24" s="393"/>
      <c r="BG24" s="391" t="s">
        <v>698</v>
      </c>
      <c r="BH24" s="391"/>
      <c r="BI24" s="391"/>
      <c r="BJ24" s="391"/>
      <c r="BK24" s="391" t="s">
        <v>698</v>
      </c>
      <c r="BL24" s="391"/>
      <c r="BM24" s="391"/>
      <c r="BN24" s="391"/>
      <c r="BO24" s="391">
        <v>2167</v>
      </c>
      <c r="BP24" s="391"/>
      <c r="BQ24" s="391"/>
      <c r="BR24" s="391"/>
      <c r="BS24" s="391">
        <v>4177</v>
      </c>
      <c r="BT24" s="391"/>
      <c r="BU24" s="391"/>
      <c r="BV24" s="391"/>
      <c r="BW24" s="391" t="s">
        <v>294</v>
      </c>
      <c r="BX24" s="391"/>
      <c r="BY24" s="391"/>
      <c r="BZ24" s="391"/>
      <c r="CA24" s="391">
        <v>1368</v>
      </c>
      <c r="CB24" s="391"/>
      <c r="CC24" s="391"/>
      <c r="CD24" s="391"/>
      <c r="CE24" s="391">
        <v>78</v>
      </c>
      <c r="CF24" s="391"/>
      <c r="CG24" s="391"/>
      <c r="CH24" s="391"/>
      <c r="CI24" s="393">
        <v>586</v>
      </c>
      <c r="CJ24" s="393"/>
      <c r="CK24" s="393"/>
      <c r="CL24" s="393"/>
      <c r="CM24" s="391" t="s">
        <v>698</v>
      </c>
      <c r="CN24" s="391"/>
      <c r="CO24" s="391"/>
      <c r="CP24" s="391"/>
      <c r="CQ24" s="393">
        <v>1326</v>
      </c>
      <c r="CR24" s="393"/>
      <c r="CS24" s="393"/>
      <c r="CT24" s="393"/>
      <c r="CU24" s="391">
        <v>53</v>
      </c>
      <c r="CV24" s="391"/>
      <c r="CW24" s="391"/>
      <c r="CX24" s="391"/>
      <c r="CY24" s="391" t="s">
        <v>698</v>
      </c>
      <c r="CZ24" s="391"/>
      <c r="DA24" s="391"/>
      <c r="DB24" s="391"/>
    </row>
    <row r="25" spans="1:106" ht="4.5" customHeight="1" x14ac:dyDescent="0.15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537"/>
      <c r="Q25" s="538"/>
      <c r="R25" s="538"/>
      <c r="S25" s="538"/>
      <c r="T25" s="538"/>
      <c r="U25" s="538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</row>
    <row r="26" spans="1:106" ht="6.75" customHeight="1" x14ac:dyDescent="0.1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  <c r="CR26" s="181"/>
      <c r="CS26" s="181"/>
      <c r="CT26" s="181"/>
      <c r="CU26" s="181"/>
      <c r="CV26" s="181"/>
      <c r="CW26" s="181"/>
      <c r="CX26" s="181"/>
      <c r="CY26" s="181"/>
      <c r="CZ26" s="181"/>
      <c r="DA26" s="181"/>
      <c r="DB26" s="181"/>
    </row>
    <row r="27" spans="1:106" x14ac:dyDescent="0.15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462" t="s">
        <v>234</v>
      </c>
      <c r="CU27" s="462"/>
      <c r="CV27" s="462"/>
      <c r="CW27" s="462"/>
      <c r="CX27" s="462"/>
      <c r="CY27" s="462"/>
      <c r="CZ27" s="462"/>
      <c r="DA27" s="462"/>
      <c r="DB27" s="462"/>
    </row>
    <row r="28" spans="1:106" x14ac:dyDescent="0.15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</row>
    <row r="29" spans="1:106" ht="15" customHeight="1" x14ac:dyDescent="0.15">
      <c r="A29" s="196" t="s">
        <v>442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</row>
    <row r="30" spans="1:106" x14ac:dyDescent="0.1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462" t="s">
        <v>200</v>
      </c>
      <c r="CR30" s="462"/>
      <c r="CS30" s="462"/>
      <c r="CT30" s="462"/>
      <c r="CU30" s="462"/>
      <c r="CV30" s="462"/>
      <c r="CW30" s="462"/>
      <c r="CX30" s="462"/>
      <c r="CY30" s="462"/>
      <c r="CZ30" s="462"/>
      <c r="DA30" s="462"/>
      <c r="DB30" s="462"/>
    </row>
    <row r="31" spans="1:106" ht="6.75" customHeight="1" x14ac:dyDescent="0.1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</row>
    <row r="32" spans="1:106" ht="15" customHeight="1" x14ac:dyDescent="0.15">
      <c r="A32" s="548" t="s">
        <v>219</v>
      </c>
      <c r="B32" s="548"/>
      <c r="C32" s="548"/>
      <c r="D32" s="548"/>
      <c r="E32" s="548"/>
      <c r="F32" s="548"/>
      <c r="G32" s="548"/>
      <c r="H32" s="550" t="s">
        <v>390</v>
      </c>
      <c r="I32" s="520"/>
      <c r="J32" s="520"/>
      <c r="K32" s="520"/>
      <c r="L32" s="520"/>
      <c r="M32" s="520"/>
      <c r="N32" s="520"/>
      <c r="O32" s="520"/>
      <c r="P32" s="520"/>
      <c r="Q32" s="521"/>
      <c r="R32" s="551" t="s">
        <v>444</v>
      </c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2"/>
      <c r="AI32" s="552"/>
      <c r="AJ32" s="552"/>
      <c r="AK32" s="552"/>
      <c r="AL32" s="552"/>
      <c r="AM32" s="552"/>
      <c r="AN32" s="552"/>
      <c r="AO32" s="552"/>
      <c r="AP32" s="552"/>
      <c r="AQ32" s="552"/>
      <c r="AR32" s="552"/>
      <c r="AS32" s="552"/>
      <c r="AT32" s="552"/>
      <c r="AU32" s="552"/>
      <c r="AV32" s="552"/>
      <c r="AW32" s="552"/>
      <c r="AX32" s="552"/>
      <c r="AY32" s="552"/>
      <c r="AZ32" s="552"/>
      <c r="BA32" s="552"/>
      <c r="BB32" s="552" t="s">
        <v>444</v>
      </c>
      <c r="BC32" s="552"/>
      <c r="BD32" s="552"/>
      <c r="BE32" s="552"/>
      <c r="BF32" s="552"/>
      <c r="BG32" s="552"/>
      <c r="BH32" s="552"/>
      <c r="BI32" s="552"/>
      <c r="BJ32" s="552"/>
      <c r="BK32" s="552"/>
      <c r="BL32" s="552"/>
      <c r="BM32" s="552"/>
      <c r="BN32" s="552"/>
      <c r="BO32" s="552"/>
      <c r="BP32" s="552"/>
      <c r="BQ32" s="552"/>
      <c r="BR32" s="552"/>
      <c r="BS32" s="552"/>
      <c r="BT32" s="552"/>
      <c r="BU32" s="552"/>
      <c r="BV32" s="552"/>
      <c r="BW32" s="552"/>
      <c r="BX32" s="552"/>
      <c r="BY32" s="552"/>
      <c r="BZ32" s="552"/>
      <c r="CA32" s="552"/>
      <c r="CB32" s="552"/>
      <c r="CC32" s="552"/>
      <c r="CD32" s="552"/>
      <c r="CE32" s="552"/>
      <c r="CF32" s="552"/>
      <c r="CG32" s="552"/>
      <c r="CH32" s="552"/>
      <c r="CI32" s="552"/>
      <c r="CJ32" s="552"/>
      <c r="CK32" s="552"/>
      <c r="CL32" s="552"/>
      <c r="CM32" s="552"/>
      <c r="CN32" s="552"/>
      <c r="CO32" s="552"/>
      <c r="CP32" s="552"/>
      <c r="CQ32" s="552"/>
      <c r="CR32" s="553"/>
      <c r="CS32" s="551" t="s">
        <v>379</v>
      </c>
      <c r="CT32" s="552"/>
      <c r="CU32" s="552"/>
      <c r="CV32" s="552"/>
      <c r="CW32" s="552"/>
      <c r="CX32" s="552"/>
      <c r="CY32" s="552"/>
      <c r="CZ32" s="552"/>
      <c r="DA32" s="552"/>
      <c r="DB32" s="552"/>
    </row>
    <row r="33" spans="1:106" ht="15" customHeight="1" x14ac:dyDescent="0.15">
      <c r="A33" s="549"/>
      <c r="B33" s="549"/>
      <c r="C33" s="549"/>
      <c r="D33" s="549"/>
      <c r="E33" s="549"/>
      <c r="F33" s="549"/>
      <c r="G33" s="549"/>
      <c r="H33" s="539" t="s">
        <v>213</v>
      </c>
      <c r="I33" s="540"/>
      <c r="J33" s="540"/>
      <c r="K33" s="540"/>
      <c r="L33" s="541"/>
      <c r="M33" s="539" t="s">
        <v>292</v>
      </c>
      <c r="N33" s="540"/>
      <c r="O33" s="540"/>
      <c r="P33" s="540"/>
      <c r="Q33" s="541"/>
      <c r="R33" s="528" t="s">
        <v>362</v>
      </c>
      <c r="S33" s="529"/>
      <c r="T33" s="529"/>
      <c r="U33" s="529"/>
      <c r="V33" s="529"/>
      <c r="W33" s="531" t="s">
        <v>376</v>
      </c>
      <c r="X33" s="531"/>
      <c r="Y33" s="531"/>
      <c r="Z33" s="531"/>
      <c r="AA33" s="531"/>
      <c r="AB33" s="531"/>
      <c r="AC33" s="531"/>
      <c r="AD33" s="531"/>
      <c r="AE33" s="531"/>
      <c r="AF33" s="531"/>
      <c r="AG33" s="531"/>
      <c r="AH33" s="531"/>
      <c r="AI33" s="531"/>
      <c r="AJ33" s="531"/>
      <c r="AK33" s="531"/>
      <c r="AL33" s="531"/>
      <c r="AM33" s="531"/>
      <c r="AN33" s="531"/>
      <c r="AO33" s="531"/>
      <c r="AP33" s="531"/>
      <c r="AQ33" s="531"/>
      <c r="AR33" s="531"/>
      <c r="AS33" s="531"/>
      <c r="AT33" s="531"/>
      <c r="AU33" s="531"/>
      <c r="AV33" s="531"/>
      <c r="AW33" s="531"/>
      <c r="AX33" s="531"/>
      <c r="AY33" s="531"/>
      <c r="AZ33" s="531"/>
      <c r="BA33" s="531"/>
      <c r="BB33" s="531" t="s">
        <v>376</v>
      </c>
      <c r="BC33" s="531"/>
      <c r="BD33" s="531"/>
      <c r="BE33" s="531"/>
      <c r="BF33" s="531"/>
      <c r="BG33" s="531"/>
      <c r="BH33" s="531"/>
      <c r="BI33" s="531"/>
      <c r="BJ33" s="531"/>
      <c r="BK33" s="531"/>
      <c r="BL33" s="531"/>
      <c r="BM33" s="531"/>
      <c r="BN33" s="531"/>
      <c r="BO33" s="531"/>
      <c r="BP33" s="531"/>
      <c r="BQ33" s="531"/>
      <c r="BR33" s="531"/>
      <c r="BS33" s="531"/>
      <c r="BT33" s="531"/>
      <c r="BU33" s="531"/>
      <c r="BV33" s="531"/>
      <c r="BW33" s="531"/>
      <c r="BX33" s="531"/>
      <c r="BY33" s="531"/>
      <c r="BZ33" s="531"/>
      <c r="CA33" s="531"/>
      <c r="CB33" s="531"/>
      <c r="CC33" s="531"/>
      <c r="CD33" s="531"/>
      <c r="CE33" s="531"/>
      <c r="CF33" s="531"/>
      <c r="CG33" s="532" t="s">
        <v>292</v>
      </c>
      <c r="CH33" s="532"/>
      <c r="CI33" s="532"/>
      <c r="CJ33" s="532"/>
      <c r="CK33" s="532"/>
      <c r="CL33" s="532"/>
      <c r="CM33" s="534" t="s">
        <v>447</v>
      </c>
      <c r="CN33" s="534"/>
      <c r="CO33" s="534"/>
      <c r="CP33" s="534"/>
      <c r="CQ33" s="534"/>
      <c r="CR33" s="534"/>
      <c r="CS33" s="539" t="s">
        <v>448</v>
      </c>
      <c r="CT33" s="540"/>
      <c r="CU33" s="540"/>
      <c r="CV33" s="540"/>
      <c r="CW33" s="541"/>
      <c r="CX33" s="540" t="s">
        <v>425</v>
      </c>
      <c r="CY33" s="540"/>
      <c r="CZ33" s="540"/>
      <c r="DA33" s="540"/>
      <c r="DB33" s="540"/>
    </row>
    <row r="34" spans="1:106" ht="20.25" customHeight="1" x14ac:dyDescent="0.15">
      <c r="A34" s="543"/>
      <c r="B34" s="543"/>
      <c r="C34" s="543"/>
      <c r="D34" s="543"/>
      <c r="E34" s="543"/>
      <c r="F34" s="543"/>
      <c r="G34" s="543"/>
      <c r="H34" s="542"/>
      <c r="I34" s="543"/>
      <c r="J34" s="543"/>
      <c r="K34" s="543"/>
      <c r="L34" s="544"/>
      <c r="M34" s="542"/>
      <c r="N34" s="543"/>
      <c r="O34" s="543"/>
      <c r="P34" s="543"/>
      <c r="Q34" s="544"/>
      <c r="R34" s="530"/>
      <c r="S34" s="517"/>
      <c r="T34" s="517"/>
      <c r="U34" s="517"/>
      <c r="V34" s="517"/>
      <c r="W34" s="545" t="s">
        <v>449</v>
      </c>
      <c r="X34" s="545"/>
      <c r="Y34" s="545"/>
      <c r="Z34" s="545"/>
      <c r="AA34" s="545"/>
      <c r="AB34" s="545"/>
      <c r="AC34" s="545" t="s">
        <v>451</v>
      </c>
      <c r="AD34" s="545"/>
      <c r="AE34" s="545"/>
      <c r="AF34" s="545"/>
      <c r="AG34" s="545"/>
      <c r="AH34" s="545"/>
      <c r="AI34" s="545" t="s">
        <v>453</v>
      </c>
      <c r="AJ34" s="545"/>
      <c r="AK34" s="545"/>
      <c r="AL34" s="545"/>
      <c r="AM34" s="545"/>
      <c r="AN34" s="545"/>
      <c r="AO34" s="545" t="s">
        <v>165</v>
      </c>
      <c r="AP34" s="545"/>
      <c r="AQ34" s="545"/>
      <c r="AR34" s="545"/>
      <c r="AS34" s="545"/>
      <c r="AT34" s="545"/>
      <c r="AU34" s="545" t="s">
        <v>454</v>
      </c>
      <c r="AV34" s="545"/>
      <c r="AW34" s="545"/>
      <c r="AX34" s="545"/>
      <c r="AY34" s="545"/>
      <c r="AZ34" s="545"/>
      <c r="BA34" s="205"/>
      <c r="BB34" s="205"/>
      <c r="BC34" s="546" t="s">
        <v>455</v>
      </c>
      <c r="BD34" s="536"/>
      <c r="BE34" s="536"/>
      <c r="BF34" s="536"/>
      <c r="BG34" s="536"/>
      <c r="BH34" s="536"/>
      <c r="BI34" s="536" t="s">
        <v>214</v>
      </c>
      <c r="BJ34" s="536"/>
      <c r="BK34" s="536"/>
      <c r="BL34" s="536"/>
      <c r="BM34" s="536"/>
      <c r="BN34" s="536"/>
      <c r="BO34" s="536" t="s">
        <v>456</v>
      </c>
      <c r="BP34" s="536"/>
      <c r="BQ34" s="536"/>
      <c r="BR34" s="536"/>
      <c r="BS34" s="536"/>
      <c r="BT34" s="536"/>
      <c r="BU34" s="536" t="s">
        <v>457</v>
      </c>
      <c r="BV34" s="536"/>
      <c r="BW34" s="536"/>
      <c r="BX34" s="536"/>
      <c r="BY34" s="536"/>
      <c r="BZ34" s="536"/>
      <c r="CA34" s="536" t="s">
        <v>331</v>
      </c>
      <c r="CB34" s="536"/>
      <c r="CC34" s="536"/>
      <c r="CD34" s="536"/>
      <c r="CE34" s="536"/>
      <c r="CF34" s="536"/>
      <c r="CG34" s="533"/>
      <c r="CH34" s="533"/>
      <c r="CI34" s="533"/>
      <c r="CJ34" s="533"/>
      <c r="CK34" s="533"/>
      <c r="CL34" s="533"/>
      <c r="CM34" s="535"/>
      <c r="CN34" s="535"/>
      <c r="CO34" s="535"/>
      <c r="CP34" s="535"/>
      <c r="CQ34" s="535"/>
      <c r="CR34" s="535"/>
      <c r="CS34" s="542"/>
      <c r="CT34" s="543"/>
      <c r="CU34" s="543"/>
      <c r="CV34" s="543"/>
      <c r="CW34" s="544"/>
      <c r="CX34" s="543"/>
      <c r="CY34" s="543"/>
      <c r="CZ34" s="543"/>
      <c r="DA34" s="543"/>
      <c r="DB34" s="543"/>
    </row>
    <row r="35" spans="1:106" ht="4.5" customHeight="1" x14ac:dyDescent="0.15">
      <c r="A35" s="206"/>
      <c r="B35" s="206"/>
      <c r="C35" s="206"/>
      <c r="D35" s="206"/>
      <c r="E35" s="207"/>
      <c r="F35" s="207"/>
      <c r="G35" s="207"/>
      <c r="H35" s="208"/>
      <c r="I35" s="209"/>
      <c r="J35" s="209"/>
      <c r="K35" s="209"/>
      <c r="L35" s="209"/>
      <c r="M35" s="209"/>
      <c r="N35" s="209"/>
      <c r="O35" s="209"/>
      <c r="P35" s="209"/>
      <c r="Q35" s="209"/>
      <c r="R35" s="197"/>
      <c r="S35" s="197"/>
      <c r="T35" s="197"/>
      <c r="U35" s="197"/>
      <c r="V35" s="197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197"/>
      <c r="AV35" s="197"/>
      <c r="AW35" s="197"/>
      <c r="AX35" s="197"/>
      <c r="AY35" s="197"/>
      <c r="AZ35" s="197"/>
      <c r="BA35" s="181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</row>
    <row r="36" spans="1:106" ht="6.75" customHeight="1" x14ac:dyDescent="0.15">
      <c r="A36" s="197"/>
      <c r="B36" s="181"/>
      <c r="C36" s="181"/>
      <c r="D36" s="181"/>
      <c r="E36" s="197"/>
      <c r="F36" s="197"/>
      <c r="G36" s="197"/>
      <c r="H36" s="211"/>
      <c r="I36" s="187"/>
      <c r="J36" s="187"/>
      <c r="K36" s="187"/>
      <c r="L36" s="187"/>
      <c r="M36" s="187"/>
      <c r="N36" s="187"/>
      <c r="O36" s="187"/>
      <c r="P36" s="187"/>
      <c r="Q36" s="187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1"/>
      <c r="AP36" s="181"/>
      <c r="AQ36" s="181"/>
      <c r="AR36" s="181"/>
      <c r="AS36" s="181"/>
      <c r="AT36" s="181"/>
      <c r="AU36" s="181"/>
      <c r="AV36" s="188"/>
      <c r="AW36" s="188"/>
      <c r="AX36" s="188"/>
      <c r="AY36" s="188"/>
      <c r="AZ36" s="188"/>
      <c r="BA36" s="181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1"/>
      <c r="CN36" s="181"/>
      <c r="CO36" s="189"/>
      <c r="CP36" s="189"/>
      <c r="CQ36" s="189"/>
      <c r="CR36" s="189"/>
      <c r="CS36" s="502"/>
      <c r="CT36" s="502"/>
      <c r="CU36" s="502"/>
      <c r="CV36" s="502"/>
      <c r="CW36" s="502"/>
      <c r="CX36" s="188"/>
      <c r="CY36" s="393"/>
      <c r="CZ36" s="393"/>
      <c r="DA36" s="393"/>
      <c r="DB36" s="393"/>
    </row>
    <row r="37" spans="1:106" ht="15.75" customHeight="1" x14ac:dyDescent="0.15">
      <c r="A37" s="502" t="s">
        <v>459</v>
      </c>
      <c r="B37" s="502"/>
      <c r="C37" s="502"/>
      <c r="D37" s="502"/>
      <c r="E37" s="502">
        <v>22</v>
      </c>
      <c r="F37" s="502"/>
      <c r="G37" s="212"/>
      <c r="H37" s="526">
        <v>43379</v>
      </c>
      <c r="I37" s="293"/>
      <c r="J37" s="293"/>
      <c r="K37" s="293"/>
      <c r="L37" s="293"/>
      <c r="M37" s="293">
        <v>119639</v>
      </c>
      <c r="N37" s="293"/>
      <c r="O37" s="293"/>
      <c r="P37" s="293"/>
      <c r="Q37" s="293"/>
      <c r="R37" s="391">
        <v>43326</v>
      </c>
      <c r="S37" s="391"/>
      <c r="T37" s="391"/>
      <c r="U37" s="391"/>
      <c r="V37" s="391"/>
      <c r="W37" s="391">
        <v>8731</v>
      </c>
      <c r="X37" s="391"/>
      <c r="Y37" s="391"/>
      <c r="Z37" s="391"/>
      <c r="AA37" s="391"/>
      <c r="AB37" s="391"/>
      <c r="AC37" s="391">
        <v>12586</v>
      </c>
      <c r="AD37" s="391"/>
      <c r="AE37" s="391"/>
      <c r="AF37" s="391"/>
      <c r="AG37" s="391"/>
      <c r="AH37" s="391"/>
      <c r="AI37" s="391">
        <v>9649</v>
      </c>
      <c r="AJ37" s="391"/>
      <c r="AK37" s="391"/>
      <c r="AL37" s="391"/>
      <c r="AM37" s="391"/>
      <c r="AN37" s="391"/>
      <c r="AO37" s="391">
        <v>8441</v>
      </c>
      <c r="AP37" s="391"/>
      <c r="AQ37" s="391"/>
      <c r="AR37" s="391"/>
      <c r="AS37" s="391"/>
      <c r="AT37" s="391"/>
      <c r="AU37" s="213"/>
      <c r="AV37" s="391">
        <v>2634</v>
      </c>
      <c r="AW37" s="391"/>
      <c r="AX37" s="391"/>
      <c r="AY37" s="391"/>
      <c r="AZ37" s="391"/>
      <c r="BA37" s="213"/>
      <c r="BB37" s="214"/>
      <c r="BC37" s="391">
        <v>964</v>
      </c>
      <c r="BD37" s="391"/>
      <c r="BE37" s="391"/>
      <c r="BF37" s="391"/>
      <c r="BG37" s="391"/>
      <c r="BH37" s="391"/>
      <c r="BI37" s="391">
        <v>259</v>
      </c>
      <c r="BJ37" s="391"/>
      <c r="BK37" s="391"/>
      <c r="BL37" s="391"/>
      <c r="BM37" s="391"/>
      <c r="BN37" s="391"/>
      <c r="BO37" s="391">
        <v>43</v>
      </c>
      <c r="BP37" s="391"/>
      <c r="BQ37" s="391"/>
      <c r="BR37" s="391"/>
      <c r="BS37" s="391"/>
      <c r="BT37" s="391"/>
      <c r="BU37" s="391">
        <v>14</v>
      </c>
      <c r="BV37" s="391"/>
      <c r="BW37" s="391"/>
      <c r="BX37" s="391"/>
      <c r="BY37" s="391"/>
      <c r="BZ37" s="391"/>
      <c r="CA37" s="391">
        <v>5</v>
      </c>
      <c r="CB37" s="391"/>
      <c r="CC37" s="391"/>
      <c r="CD37" s="391"/>
      <c r="CE37" s="391"/>
      <c r="CF37" s="391"/>
      <c r="CG37" s="391">
        <v>117901</v>
      </c>
      <c r="CH37" s="391"/>
      <c r="CI37" s="391"/>
      <c r="CJ37" s="391"/>
      <c r="CK37" s="391"/>
      <c r="CL37" s="391"/>
      <c r="CM37" s="213"/>
      <c r="CN37" s="213"/>
      <c r="CO37" s="527">
        <v>2.72</v>
      </c>
      <c r="CP37" s="527"/>
      <c r="CQ37" s="527"/>
      <c r="CR37" s="527"/>
      <c r="CS37" s="462">
        <v>221</v>
      </c>
      <c r="CT37" s="462"/>
      <c r="CU37" s="462"/>
      <c r="CV37" s="462"/>
      <c r="CW37" s="462"/>
      <c r="CX37" s="214"/>
      <c r="CY37" s="391">
        <v>267</v>
      </c>
      <c r="CZ37" s="391"/>
      <c r="DA37" s="391"/>
      <c r="DB37" s="391"/>
    </row>
    <row r="38" spans="1:106" ht="15.75" customHeight="1" x14ac:dyDescent="0.15">
      <c r="A38" s="181"/>
      <c r="B38" s="181"/>
      <c r="C38" s="181"/>
      <c r="D38" s="181"/>
      <c r="E38" s="502">
        <v>27</v>
      </c>
      <c r="F38" s="502"/>
      <c r="G38" s="212"/>
      <c r="H38" s="526">
        <v>45043</v>
      </c>
      <c r="I38" s="293"/>
      <c r="J38" s="293"/>
      <c r="K38" s="293"/>
      <c r="L38" s="293"/>
      <c r="M38" s="293">
        <v>118072</v>
      </c>
      <c r="N38" s="293"/>
      <c r="O38" s="293"/>
      <c r="P38" s="293"/>
      <c r="Q38" s="293"/>
      <c r="R38" s="391">
        <v>44996</v>
      </c>
      <c r="S38" s="391"/>
      <c r="T38" s="391"/>
      <c r="U38" s="391"/>
      <c r="V38" s="391"/>
      <c r="W38" s="391">
        <v>10417</v>
      </c>
      <c r="X38" s="391"/>
      <c r="Y38" s="391"/>
      <c r="Z38" s="391"/>
      <c r="AA38" s="391"/>
      <c r="AB38" s="391"/>
      <c r="AC38" s="391">
        <v>13650</v>
      </c>
      <c r="AD38" s="391"/>
      <c r="AE38" s="391"/>
      <c r="AF38" s="391"/>
      <c r="AG38" s="391"/>
      <c r="AH38" s="391"/>
      <c r="AI38" s="391">
        <v>9851</v>
      </c>
      <c r="AJ38" s="391"/>
      <c r="AK38" s="391"/>
      <c r="AL38" s="391"/>
      <c r="AM38" s="391"/>
      <c r="AN38" s="391"/>
      <c r="AO38" s="391">
        <v>7777</v>
      </c>
      <c r="AP38" s="391"/>
      <c r="AQ38" s="391"/>
      <c r="AR38" s="391"/>
      <c r="AS38" s="391"/>
      <c r="AT38" s="391"/>
      <c r="AU38" s="213"/>
      <c r="AV38" s="391">
        <v>2348</v>
      </c>
      <c r="AW38" s="391"/>
      <c r="AX38" s="391"/>
      <c r="AY38" s="391"/>
      <c r="AZ38" s="391"/>
      <c r="BA38" s="213"/>
      <c r="BB38" s="214"/>
      <c r="BC38" s="391">
        <v>696</v>
      </c>
      <c r="BD38" s="391"/>
      <c r="BE38" s="391"/>
      <c r="BF38" s="391"/>
      <c r="BG38" s="391"/>
      <c r="BH38" s="391"/>
      <c r="BI38" s="391">
        <v>189</v>
      </c>
      <c r="BJ38" s="391"/>
      <c r="BK38" s="391"/>
      <c r="BL38" s="391"/>
      <c r="BM38" s="391"/>
      <c r="BN38" s="391"/>
      <c r="BO38" s="391">
        <v>49</v>
      </c>
      <c r="BP38" s="391"/>
      <c r="BQ38" s="391"/>
      <c r="BR38" s="391"/>
      <c r="BS38" s="391"/>
      <c r="BT38" s="391"/>
      <c r="BU38" s="391">
        <v>17</v>
      </c>
      <c r="BV38" s="391"/>
      <c r="BW38" s="391"/>
      <c r="BX38" s="391"/>
      <c r="BY38" s="391"/>
      <c r="BZ38" s="391"/>
      <c r="CA38" s="391">
        <v>2</v>
      </c>
      <c r="CB38" s="391"/>
      <c r="CC38" s="391"/>
      <c r="CD38" s="391"/>
      <c r="CE38" s="391"/>
      <c r="CF38" s="391"/>
      <c r="CG38" s="391">
        <v>116184</v>
      </c>
      <c r="CH38" s="391"/>
      <c r="CI38" s="391"/>
      <c r="CJ38" s="391"/>
      <c r="CK38" s="391"/>
      <c r="CL38" s="391"/>
      <c r="CM38" s="213"/>
      <c r="CN38" s="213"/>
      <c r="CO38" s="527">
        <v>2.58</v>
      </c>
      <c r="CP38" s="527"/>
      <c r="CQ38" s="527"/>
      <c r="CR38" s="527"/>
      <c r="CS38" s="462">
        <v>171</v>
      </c>
      <c r="CT38" s="462"/>
      <c r="CU38" s="462"/>
      <c r="CV38" s="462"/>
      <c r="CW38" s="462"/>
      <c r="CX38" s="214"/>
      <c r="CY38" s="391">
        <v>210</v>
      </c>
      <c r="CZ38" s="391"/>
      <c r="DA38" s="391"/>
      <c r="DB38" s="391"/>
    </row>
    <row r="39" spans="1:106" ht="15.75" customHeight="1" x14ac:dyDescent="0.15">
      <c r="A39" s="502" t="s">
        <v>679</v>
      </c>
      <c r="B39" s="502"/>
      <c r="C39" s="502"/>
      <c r="D39" s="502"/>
      <c r="E39" s="502">
        <v>2</v>
      </c>
      <c r="F39" s="502"/>
      <c r="G39" s="212"/>
      <c r="H39" s="526">
        <v>47499</v>
      </c>
      <c r="I39" s="293"/>
      <c r="J39" s="293"/>
      <c r="K39" s="293"/>
      <c r="L39" s="293"/>
      <c r="M39" s="293">
        <v>116828</v>
      </c>
      <c r="N39" s="293"/>
      <c r="O39" s="293"/>
      <c r="P39" s="293"/>
      <c r="Q39" s="293"/>
      <c r="R39" s="391">
        <v>47443</v>
      </c>
      <c r="S39" s="391"/>
      <c r="T39" s="391"/>
      <c r="U39" s="391"/>
      <c r="V39" s="391"/>
      <c r="W39" s="391">
        <v>12627</v>
      </c>
      <c r="X39" s="391"/>
      <c r="Y39" s="391"/>
      <c r="Z39" s="391"/>
      <c r="AA39" s="391"/>
      <c r="AB39" s="391"/>
      <c r="AC39" s="391">
        <v>15376</v>
      </c>
      <c r="AD39" s="391"/>
      <c r="AE39" s="391"/>
      <c r="AF39" s="391"/>
      <c r="AG39" s="391"/>
      <c r="AH39" s="391"/>
      <c r="AI39" s="391">
        <v>9725</v>
      </c>
      <c r="AJ39" s="391"/>
      <c r="AK39" s="391"/>
      <c r="AL39" s="391"/>
      <c r="AM39" s="391"/>
      <c r="AN39" s="391"/>
      <c r="AO39" s="391">
        <v>7075</v>
      </c>
      <c r="AP39" s="391"/>
      <c r="AQ39" s="391"/>
      <c r="AR39" s="391"/>
      <c r="AS39" s="391"/>
      <c r="AT39" s="391"/>
      <c r="AU39" s="213"/>
      <c r="AV39" s="391">
        <v>2032</v>
      </c>
      <c r="AW39" s="391"/>
      <c r="AX39" s="391"/>
      <c r="AY39" s="391"/>
      <c r="AZ39" s="391"/>
      <c r="BA39" s="213"/>
      <c r="BB39" s="214"/>
      <c r="BC39" s="391">
        <v>457</v>
      </c>
      <c r="BD39" s="391"/>
      <c r="BE39" s="391"/>
      <c r="BF39" s="391"/>
      <c r="BG39" s="391"/>
      <c r="BH39" s="391"/>
      <c r="BI39" s="391">
        <v>112</v>
      </c>
      <c r="BJ39" s="391"/>
      <c r="BK39" s="391"/>
      <c r="BL39" s="391"/>
      <c r="BM39" s="391"/>
      <c r="BN39" s="391"/>
      <c r="BO39" s="391">
        <v>31</v>
      </c>
      <c r="BP39" s="391"/>
      <c r="BQ39" s="391"/>
      <c r="BR39" s="391"/>
      <c r="BS39" s="391"/>
      <c r="BT39" s="391"/>
      <c r="BU39" s="391">
        <v>8</v>
      </c>
      <c r="BV39" s="391"/>
      <c r="BW39" s="391"/>
      <c r="BX39" s="391"/>
      <c r="BY39" s="391"/>
      <c r="BZ39" s="391"/>
      <c r="CA39" s="391" t="s">
        <v>698</v>
      </c>
      <c r="CB39" s="391"/>
      <c r="CC39" s="391"/>
      <c r="CD39" s="391"/>
      <c r="CE39" s="391"/>
      <c r="CF39" s="391"/>
      <c r="CG39" s="391">
        <v>114860</v>
      </c>
      <c r="CH39" s="391"/>
      <c r="CI39" s="391"/>
      <c r="CJ39" s="391"/>
      <c r="CK39" s="391"/>
      <c r="CL39" s="391"/>
      <c r="CM39" s="213"/>
      <c r="CN39" s="213"/>
      <c r="CO39" s="527">
        <v>2.42</v>
      </c>
      <c r="CP39" s="527"/>
      <c r="CQ39" s="527"/>
      <c r="CR39" s="527"/>
      <c r="CS39" s="462">
        <v>336</v>
      </c>
      <c r="CT39" s="462"/>
      <c r="CU39" s="462"/>
      <c r="CV39" s="462"/>
      <c r="CW39" s="462"/>
      <c r="CX39" s="214"/>
      <c r="CY39" s="391">
        <v>179</v>
      </c>
      <c r="CZ39" s="391"/>
      <c r="DA39" s="391"/>
      <c r="DB39" s="391"/>
    </row>
    <row r="40" spans="1:106" s="53" customFormat="1" ht="6" customHeight="1" x14ac:dyDescent="0.15">
      <c r="A40" s="181"/>
      <c r="B40" s="181"/>
      <c r="C40" s="181"/>
      <c r="D40" s="181"/>
      <c r="E40" s="181"/>
      <c r="F40" s="181"/>
      <c r="G40" s="181"/>
      <c r="H40" s="215"/>
      <c r="I40" s="203"/>
      <c r="J40" s="203"/>
      <c r="K40" s="203"/>
      <c r="L40" s="203"/>
      <c r="M40" s="203"/>
      <c r="N40" s="203"/>
      <c r="O40" s="203"/>
      <c r="P40" s="203"/>
      <c r="Q40" s="203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213"/>
      <c r="AW40" s="213"/>
      <c r="AX40" s="213"/>
      <c r="AY40" s="213"/>
      <c r="AZ40" s="213"/>
      <c r="BA40" s="203"/>
      <c r="BB40" s="213"/>
      <c r="BC40" s="213"/>
      <c r="BD40" s="213"/>
      <c r="BE40" s="213"/>
      <c r="BF40" s="213"/>
      <c r="BG40" s="213"/>
      <c r="BH40" s="213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</row>
    <row r="41" spans="1:106" ht="4.5" customHeight="1" x14ac:dyDescent="0.15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</row>
    <row r="42" spans="1:106" ht="12.75" customHeight="1" x14ac:dyDescent="0.15">
      <c r="A42" s="181" t="s">
        <v>460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462" t="s">
        <v>234</v>
      </c>
      <c r="CU42" s="462"/>
      <c r="CV42" s="462"/>
      <c r="CW42" s="462"/>
      <c r="CX42" s="462"/>
      <c r="CY42" s="462"/>
      <c r="CZ42" s="462"/>
      <c r="DA42" s="462"/>
      <c r="DB42" s="462"/>
    </row>
    <row r="43" spans="1:106" ht="12.75" customHeight="1" x14ac:dyDescent="0.15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213"/>
      <c r="CU43" s="213"/>
      <c r="CV43" s="213"/>
      <c r="CW43" s="213"/>
      <c r="CX43" s="213"/>
      <c r="CY43" s="213"/>
      <c r="CZ43" s="213"/>
      <c r="DA43" s="213"/>
      <c r="DB43" s="213"/>
    </row>
    <row r="44" spans="1:106" x14ac:dyDescent="0.15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</row>
    <row r="45" spans="1:106" ht="15" customHeight="1" x14ac:dyDescent="0.15">
      <c r="A45" s="196" t="s">
        <v>383</v>
      </c>
      <c r="B45" s="204"/>
      <c r="C45" s="204"/>
      <c r="D45" s="204"/>
      <c r="E45" s="204"/>
      <c r="F45" s="204"/>
      <c r="G45" s="204"/>
      <c r="H45" s="204"/>
      <c r="I45" s="204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  <c r="CX45" s="181"/>
      <c r="CY45" s="181"/>
      <c r="CZ45" s="181"/>
      <c r="DA45" s="181"/>
      <c r="DB45" s="181"/>
    </row>
    <row r="46" spans="1:106" ht="11.25" customHeight="1" x14ac:dyDescent="0.1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462" t="s">
        <v>200</v>
      </c>
      <c r="CR46" s="462"/>
      <c r="CS46" s="462"/>
      <c r="CT46" s="462"/>
      <c r="CU46" s="462"/>
      <c r="CV46" s="462"/>
      <c r="CW46" s="462"/>
      <c r="CX46" s="462"/>
      <c r="CY46" s="462"/>
      <c r="CZ46" s="462"/>
      <c r="DA46" s="462"/>
      <c r="DB46" s="462"/>
    </row>
    <row r="47" spans="1:106" ht="5.25" customHeight="1" x14ac:dyDescent="0.15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1"/>
    </row>
    <row r="48" spans="1:106" ht="14.25" customHeight="1" x14ac:dyDescent="0.15">
      <c r="A48" s="515" t="s">
        <v>219</v>
      </c>
      <c r="B48" s="515"/>
      <c r="C48" s="515"/>
      <c r="D48" s="515"/>
      <c r="E48" s="515"/>
      <c r="F48" s="515"/>
      <c r="G48" s="516"/>
      <c r="H48" s="519" t="s">
        <v>461</v>
      </c>
      <c r="I48" s="519"/>
      <c r="J48" s="519"/>
      <c r="K48" s="519"/>
      <c r="L48" s="519"/>
      <c r="M48" s="519"/>
      <c r="N48" s="519"/>
      <c r="O48" s="519"/>
      <c r="P48" s="519"/>
      <c r="Q48" s="519"/>
      <c r="R48" s="519"/>
      <c r="S48" s="519"/>
      <c r="T48" s="519"/>
      <c r="U48" s="519"/>
      <c r="V48" s="519"/>
      <c r="W48" s="519" t="s">
        <v>463</v>
      </c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519"/>
      <c r="AK48" s="519"/>
      <c r="AL48" s="519" t="s">
        <v>464</v>
      </c>
      <c r="AM48" s="519"/>
      <c r="AN48" s="519"/>
      <c r="AO48" s="519"/>
      <c r="AP48" s="519"/>
      <c r="AQ48" s="519"/>
      <c r="AR48" s="519"/>
      <c r="AS48" s="519"/>
      <c r="AT48" s="519"/>
      <c r="AU48" s="519"/>
      <c r="AV48" s="519"/>
      <c r="AW48" s="519"/>
      <c r="AX48" s="519"/>
      <c r="AY48" s="519"/>
      <c r="AZ48" s="519"/>
      <c r="BA48" s="217"/>
      <c r="BB48" s="520" t="s">
        <v>465</v>
      </c>
      <c r="BC48" s="520"/>
      <c r="BD48" s="520"/>
      <c r="BE48" s="520"/>
      <c r="BF48" s="520"/>
      <c r="BG48" s="520"/>
      <c r="BH48" s="520"/>
      <c r="BI48" s="520"/>
      <c r="BJ48" s="520"/>
      <c r="BK48" s="520"/>
      <c r="BL48" s="520"/>
      <c r="BM48" s="520"/>
      <c r="BN48" s="520"/>
      <c r="BO48" s="520"/>
      <c r="BP48" s="520"/>
      <c r="BQ48" s="520"/>
      <c r="BR48" s="521"/>
      <c r="BS48" s="522" t="s">
        <v>443</v>
      </c>
      <c r="BT48" s="523"/>
      <c r="BU48" s="523"/>
      <c r="BV48" s="523"/>
      <c r="BW48" s="523"/>
      <c r="BX48" s="523"/>
      <c r="BY48" s="523"/>
      <c r="BZ48" s="523"/>
      <c r="CA48" s="523"/>
      <c r="CB48" s="523"/>
      <c r="CC48" s="523"/>
      <c r="CD48" s="523"/>
      <c r="CE48" s="523"/>
      <c r="CF48" s="523"/>
      <c r="CG48" s="523"/>
      <c r="CH48" s="523"/>
      <c r="CI48" s="523"/>
      <c r="CJ48" s="524"/>
      <c r="CK48" s="519" t="s">
        <v>17</v>
      </c>
      <c r="CL48" s="519"/>
      <c r="CM48" s="519"/>
      <c r="CN48" s="519"/>
      <c r="CO48" s="519"/>
      <c r="CP48" s="519"/>
      <c r="CQ48" s="519"/>
      <c r="CR48" s="519"/>
      <c r="CS48" s="519"/>
      <c r="CT48" s="519"/>
      <c r="CU48" s="519"/>
      <c r="CV48" s="519"/>
      <c r="CW48" s="519"/>
      <c r="CX48" s="519"/>
      <c r="CY48" s="519"/>
      <c r="CZ48" s="519"/>
      <c r="DA48" s="519"/>
      <c r="DB48" s="522"/>
    </row>
    <row r="49" spans="1:106" ht="18" customHeight="1" x14ac:dyDescent="0.15">
      <c r="A49" s="517"/>
      <c r="B49" s="517"/>
      <c r="C49" s="517"/>
      <c r="D49" s="517"/>
      <c r="E49" s="517"/>
      <c r="F49" s="517"/>
      <c r="G49" s="518"/>
      <c r="H49" s="525" t="s">
        <v>690</v>
      </c>
      <c r="I49" s="511"/>
      <c r="J49" s="511"/>
      <c r="K49" s="511"/>
      <c r="L49" s="512"/>
      <c r="M49" s="218"/>
      <c r="N49" s="508" t="s">
        <v>691</v>
      </c>
      <c r="O49" s="508"/>
      <c r="P49" s="508"/>
      <c r="Q49" s="509"/>
      <c r="R49" s="513" t="s">
        <v>692</v>
      </c>
      <c r="S49" s="511"/>
      <c r="T49" s="511"/>
      <c r="U49" s="511"/>
      <c r="V49" s="512"/>
      <c r="W49" s="525" t="s">
        <v>690</v>
      </c>
      <c r="X49" s="511"/>
      <c r="Y49" s="511"/>
      <c r="Z49" s="511"/>
      <c r="AA49" s="512"/>
      <c r="AB49" s="513" t="s">
        <v>691</v>
      </c>
      <c r="AC49" s="511"/>
      <c r="AD49" s="511"/>
      <c r="AE49" s="511"/>
      <c r="AF49" s="512"/>
      <c r="AG49" s="513" t="s">
        <v>692</v>
      </c>
      <c r="AH49" s="511"/>
      <c r="AI49" s="511"/>
      <c r="AJ49" s="511"/>
      <c r="AK49" s="512"/>
      <c r="AL49" s="525" t="s">
        <v>690</v>
      </c>
      <c r="AM49" s="511"/>
      <c r="AN49" s="511"/>
      <c r="AO49" s="511"/>
      <c r="AP49" s="512"/>
      <c r="AQ49" s="513" t="s">
        <v>691</v>
      </c>
      <c r="AR49" s="511"/>
      <c r="AS49" s="511"/>
      <c r="AT49" s="511"/>
      <c r="AU49" s="512"/>
      <c r="AV49" s="513" t="s">
        <v>692</v>
      </c>
      <c r="AW49" s="511"/>
      <c r="AX49" s="511"/>
      <c r="AY49" s="511"/>
      <c r="AZ49" s="512"/>
      <c r="BA49" s="219"/>
      <c r="BB49" s="510" t="s">
        <v>690</v>
      </c>
      <c r="BC49" s="511"/>
      <c r="BD49" s="511"/>
      <c r="BE49" s="511"/>
      <c r="BF49" s="512"/>
      <c r="BG49" s="219"/>
      <c r="BH49" s="508" t="s">
        <v>691</v>
      </c>
      <c r="BI49" s="508"/>
      <c r="BJ49" s="508"/>
      <c r="BK49" s="508"/>
      <c r="BL49" s="509"/>
      <c r="BM49" s="219"/>
      <c r="BN49" s="508" t="s">
        <v>692</v>
      </c>
      <c r="BO49" s="508"/>
      <c r="BP49" s="508"/>
      <c r="BQ49" s="508"/>
      <c r="BR49" s="509"/>
      <c r="BS49" s="220"/>
      <c r="BT49" s="514" t="s">
        <v>690</v>
      </c>
      <c r="BU49" s="508"/>
      <c r="BV49" s="508"/>
      <c r="BW49" s="508"/>
      <c r="BX49" s="509"/>
      <c r="BY49" s="219"/>
      <c r="BZ49" s="508" t="s">
        <v>691</v>
      </c>
      <c r="CA49" s="508"/>
      <c r="CB49" s="508"/>
      <c r="CC49" s="508"/>
      <c r="CD49" s="509"/>
      <c r="CE49" s="219"/>
      <c r="CF49" s="508" t="s">
        <v>692</v>
      </c>
      <c r="CG49" s="508"/>
      <c r="CH49" s="508"/>
      <c r="CI49" s="508"/>
      <c r="CJ49" s="509"/>
      <c r="CK49" s="221"/>
      <c r="CL49" s="510" t="s">
        <v>690</v>
      </c>
      <c r="CM49" s="511"/>
      <c r="CN49" s="511"/>
      <c r="CO49" s="511"/>
      <c r="CP49" s="512"/>
      <c r="CQ49" s="219"/>
      <c r="CR49" s="508" t="s">
        <v>691</v>
      </c>
      <c r="CS49" s="508"/>
      <c r="CT49" s="508"/>
      <c r="CU49" s="508"/>
      <c r="CV49" s="509"/>
      <c r="CW49" s="219"/>
      <c r="CX49" s="508" t="s">
        <v>692</v>
      </c>
      <c r="CY49" s="508"/>
      <c r="CZ49" s="508"/>
      <c r="DA49" s="508"/>
      <c r="DB49" s="508"/>
    </row>
    <row r="50" spans="1:106" ht="4.5" customHeight="1" x14ac:dyDescent="0.15">
      <c r="A50" s="197"/>
      <c r="B50" s="197"/>
      <c r="C50" s="197"/>
      <c r="D50" s="197"/>
      <c r="E50" s="197"/>
      <c r="F50" s="197"/>
      <c r="G50" s="197"/>
      <c r="H50" s="222"/>
      <c r="I50" s="223"/>
      <c r="J50" s="223"/>
      <c r="K50" s="223"/>
      <c r="L50" s="223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</row>
    <row r="51" spans="1:106" ht="14.25" customHeight="1" x14ac:dyDescent="0.15">
      <c r="A51" s="181"/>
      <c r="B51" s="502" t="s">
        <v>466</v>
      </c>
      <c r="C51" s="502"/>
      <c r="D51" s="502"/>
      <c r="E51" s="502">
        <v>55</v>
      </c>
      <c r="F51" s="502"/>
      <c r="G51" s="181"/>
      <c r="H51" s="429">
        <v>57085</v>
      </c>
      <c r="I51" s="349"/>
      <c r="J51" s="349"/>
      <c r="K51" s="349"/>
      <c r="L51" s="349"/>
      <c r="M51" s="319">
        <v>22605</v>
      </c>
      <c r="N51" s="319"/>
      <c r="O51" s="319"/>
      <c r="P51" s="319"/>
      <c r="Q51" s="161"/>
      <c r="R51" s="319">
        <v>7164</v>
      </c>
      <c r="S51" s="319"/>
      <c r="T51" s="319"/>
      <c r="U51" s="319"/>
      <c r="V51" s="161"/>
      <c r="W51" s="428">
        <v>48516</v>
      </c>
      <c r="X51" s="428"/>
      <c r="Y51" s="428"/>
      <c r="Z51" s="428"/>
      <c r="AA51" s="428"/>
      <c r="AB51" s="428">
        <v>19680</v>
      </c>
      <c r="AC51" s="428"/>
      <c r="AD51" s="428"/>
      <c r="AE51" s="428"/>
      <c r="AF51" s="428"/>
      <c r="AG51" s="428">
        <v>5455</v>
      </c>
      <c r="AH51" s="428"/>
      <c r="AI51" s="428"/>
      <c r="AJ51" s="428"/>
      <c r="AK51" s="428"/>
      <c r="AL51" s="324">
        <f>ROUND(W51/H51*100,1)</f>
        <v>85</v>
      </c>
      <c r="AM51" s="324"/>
      <c r="AN51" s="324"/>
      <c r="AO51" s="324"/>
      <c r="AP51" s="324"/>
      <c r="AQ51" s="324">
        <f>ROUND(AB51/M51*100,1)</f>
        <v>87.1</v>
      </c>
      <c r="AR51" s="324"/>
      <c r="AS51" s="324"/>
      <c r="AT51" s="324"/>
      <c r="AU51" s="324"/>
      <c r="AV51" s="324">
        <f>ROUND(AG51/R51*100,1)</f>
        <v>76.099999999999994</v>
      </c>
      <c r="AW51" s="324"/>
      <c r="AX51" s="324"/>
      <c r="AY51" s="324"/>
      <c r="AZ51" s="324"/>
      <c r="BA51" s="181"/>
      <c r="BB51" s="319">
        <v>6597</v>
      </c>
      <c r="BC51" s="319"/>
      <c r="BD51" s="319"/>
      <c r="BE51" s="319"/>
      <c r="BF51" s="319"/>
      <c r="BG51" s="319">
        <v>3540</v>
      </c>
      <c r="BH51" s="319"/>
      <c r="BI51" s="319"/>
      <c r="BJ51" s="319"/>
      <c r="BK51" s="319"/>
      <c r="BL51" s="161"/>
      <c r="BM51" s="428">
        <v>263</v>
      </c>
      <c r="BN51" s="428"/>
      <c r="BO51" s="428"/>
      <c r="BP51" s="428"/>
      <c r="BQ51" s="428"/>
      <c r="BR51" s="161"/>
      <c r="BS51" s="161"/>
      <c r="BT51" s="319">
        <v>15163</v>
      </c>
      <c r="BU51" s="319"/>
      <c r="BV51" s="319"/>
      <c r="BW51" s="319"/>
      <c r="BX51" s="161"/>
      <c r="BY51" s="319">
        <v>6450</v>
      </c>
      <c r="BZ51" s="319"/>
      <c r="CA51" s="319"/>
      <c r="CB51" s="319"/>
      <c r="CC51" s="319"/>
      <c r="CD51" s="161"/>
      <c r="CE51" s="319">
        <v>1971</v>
      </c>
      <c r="CF51" s="319"/>
      <c r="CG51" s="319"/>
      <c r="CH51" s="319"/>
      <c r="CI51" s="319"/>
      <c r="CJ51" s="161"/>
      <c r="CK51" s="507">
        <f>BT51-BB51</f>
        <v>8566</v>
      </c>
      <c r="CL51" s="507"/>
      <c r="CM51" s="507"/>
      <c r="CN51" s="507"/>
      <c r="CO51" s="507"/>
      <c r="CP51" s="507"/>
      <c r="CQ51" s="506">
        <f>BY51-BG51</f>
        <v>2910</v>
      </c>
      <c r="CR51" s="506"/>
      <c r="CS51" s="506"/>
      <c r="CT51" s="506"/>
      <c r="CU51" s="506"/>
      <c r="CV51" s="224"/>
      <c r="CW51" s="506">
        <f>CE51-BM51</f>
        <v>1708</v>
      </c>
      <c r="CX51" s="506"/>
      <c r="CY51" s="506"/>
      <c r="CZ51" s="506"/>
      <c r="DA51" s="506"/>
      <c r="DB51" s="224"/>
    </row>
    <row r="52" spans="1:106" ht="13.5" customHeight="1" x14ac:dyDescent="0.15">
      <c r="A52" s="181"/>
      <c r="B52" s="181"/>
      <c r="C52" s="181"/>
      <c r="D52" s="197"/>
      <c r="E52" s="502">
        <v>60</v>
      </c>
      <c r="F52" s="502"/>
      <c r="G52" s="181"/>
      <c r="H52" s="429">
        <v>60565</v>
      </c>
      <c r="I52" s="349"/>
      <c r="J52" s="349"/>
      <c r="K52" s="349"/>
      <c r="L52" s="349"/>
      <c r="M52" s="319">
        <v>24990</v>
      </c>
      <c r="N52" s="319"/>
      <c r="O52" s="319"/>
      <c r="P52" s="319"/>
      <c r="Q52" s="161"/>
      <c r="R52" s="319">
        <v>7416</v>
      </c>
      <c r="S52" s="319"/>
      <c r="T52" s="319"/>
      <c r="U52" s="319"/>
      <c r="V52" s="161"/>
      <c r="W52" s="428">
        <v>50030</v>
      </c>
      <c r="X52" s="428"/>
      <c r="Y52" s="428"/>
      <c r="Z52" s="428"/>
      <c r="AA52" s="428"/>
      <c r="AB52" s="428">
        <v>22407</v>
      </c>
      <c r="AC52" s="428"/>
      <c r="AD52" s="428"/>
      <c r="AE52" s="428"/>
      <c r="AF52" s="428"/>
      <c r="AG52" s="428">
        <v>5656</v>
      </c>
      <c r="AH52" s="428"/>
      <c r="AI52" s="428"/>
      <c r="AJ52" s="428"/>
      <c r="AK52" s="428"/>
      <c r="AL52" s="324">
        <f>ROUND(W52/H52*100,1)</f>
        <v>82.6</v>
      </c>
      <c r="AM52" s="324"/>
      <c r="AN52" s="324"/>
      <c r="AO52" s="324"/>
      <c r="AP52" s="324"/>
      <c r="AQ52" s="324">
        <f>ROUND(AB52/M52*100,1)</f>
        <v>89.7</v>
      </c>
      <c r="AR52" s="324"/>
      <c r="AS52" s="324"/>
      <c r="AT52" s="324"/>
      <c r="AU52" s="324"/>
      <c r="AV52" s="324">
        <f>ROUND(AG52/R52*100,1)</f>
        <v>76.3</v>
      </c>
      <c r="AW52" s="324"/>
      <c r="AX52" s="324"/>
      <c r="AY52" s="324"/>
      <c r="AZ52" s="324"/>
      <c r="BA52" s="181"/>
      <c r="BB52" s="319">
        <v>7658</v>
      </c>
      <c r="BC52" s="319"/>
      <c r="BD52" s="319"/>
      <c r="BE52" s="319"/>
      <c r="BF52" s="319"/>
      <c r="BG52" s="319">
        <v>5118</v>
      </c>
      <c r="BH52" s="319"/>
      <c r="BI52" s="319"/>
      <c r="BJ52" s="319"/>
      <c r="BK52" s="319"/>
      <c r="BL52" s="161"/>
      <c r="BM52" s="428">
        <v>392</v>
      </c>
      <c r="BN52" s="428"/>
      <c r="BO52" s="428"/>
      <c r="BP52" s="428"/>
      <c r="BQ52" s="428"/>
      <c r="BR52" s="161"/>
      <c r="BS52" s="161"/>
      <c r="BT52" s="319">
        <v>18193</v>
      </c>
      <c r="BU52" s="319"/>
      <c r="BV52" s="319"/>
      <c r="BW52" s="319"/>
      <c r="BX52" s="161"/>
      <c r="BY52" s="319">
        <v>7686</v>
      </c>
      <c r="BZ52" s="319"/>
      <c r="CA52" s="319"/>
      <c r="CB52" s="319"/>
      <c r="CC52" s="319"/>
      <c r="CD52" s="161"/>
      <c r="CE52" s="319">
        <v>2142</v>
      </c>
      <c r="CF52" s="319"/>
      <c r="CG52" s="319"/>
      <c r="CH52" s="319"/>
      <c r="CI52" s="319"/>
      <c r="CJ52" s="161"/>
      <c r="CK52" s="507">
        <f>BT52-BB52</f>
        <v>10535</v>
      </c>
      <c r="CL52" s="507"/>
      <c r="CM52" s="507"/>
      <c r="CN52" s="507"/>
      <c r="CO52" s="507"/>
      <c r="CP52" s="507"/>
      <c r="CQ52" s="506">
        <f>BY52-BG52</f>
        <v>2568</v>
      </c>
      <c r="CR52" s="506"/>
      <c r="CS52" s="506"/>
      <c r="CT52" s="506"/>
      <c r="CU52" s="506"/>
      <c r="CV52" s="224"/>
      <c r="CW52" s="506">
        <f>CE52-BM52</f>
        <v>1750</v>
      </c>
      <c r="CX52" s="506"/>
      <c r="CY52" s="506"/>
      <c r="CZ52" s="506"/>
      <c r="DA52" s="506"/>
      <c r="DB52" s="224"/>
    </row>
    <row r="53" spans="1:106" ht="13.5" customHeight="1" x14ac:dyDescent="0.15">
      <c r="A53" s="181"/>
      <c r="B53" s="181"/>
      <c r="C53" s="181"/>
      <c r="D53" s="197"/>
      <c r="E53" s="502">
        <v>2</v>
      </c>
      <c r="F53" s="502"/>
      <c r="G53" s="181"/>
      <c r="H53" s="429">
        <v>72415</v>
      </c>
      <c r="I53" s="349"/>
      <c r="J53" s="349"/>
      <c r="K53" s="349"/>
      <c r="L53" s="349"/>
      <c r="M53" s="319">
        <v>26928</v>
      </c>
      <c r="N53" s="319"/>
      <c r="O53" s="319"/>
      <c r="P53" s="319"/>
      <c r="Q53" s="161"/>
      <c r="R53" s="319">
        <v>7761</v>
      </c>
      <c r="S53" s="319"/>
      <c r="T53" s="319"/>
      <c r="U53" s="319"/>
      <c r="V53" s="161"/>
      <c r="W53" s="428">
        <v>56426</v>
      </c>
      <c r="X53" s="428"/>
      <c r="Y53" s="428"/>
      <c r="Z53" s="428"/>
      <c r="AA53" s="428"/>
      <c r="AB53" s="428">
        <v>23023</v>
      </c>
      <c r="AC53" s="428"/>
      <c r="AD53" s="428"/>
      <c r="AE53" s="428"/>
      <c r="AF53" s="428"/>
      <c r="AG53" s="428">
        <v>6163</v>
      </c>
      <c r="AH53" s="428"/>
      <c r="AI53" s="428"/>
      <c r="AJ53" s="428"/>
      <c r="AK53" s="428"/>
      <c r="AL53" s="324">
        <f>ROUND(W53/H53*100,1)</f>
        <v>77.900000000000006</v>
      </c>
      <c r="AM53" s="324"/>
      <c r="AN53" s="324"/>
      <c r="AO53" s="324"/>
      <c r="AP53" s="324"/>
      <c r="AQ53" s="324">
        <f>ROUND(AB53/M53*100,1)</f>
        <v>85.5</v>
      </c>
      <c r="AR53" s="324"/>
      <c r="AS53" s="324"/>
      <c r="AT53" s="324"/>
      <c r="AU53" s="324"/>
      <c r="AV53" s="324">
        <f>ROUND(AG53/R53*100,1)</f>
        <v>79.400000000000006</v>
      </c>
      <c r="AW53" s="324"/>
      <c r="AX53" s="324"/>
      <c r="AY53" s="324"/>
      <c r="AZ53" s="324"/>
      <c r="BA53" s="181"/>
      <c r="BB53" s="319">
        <v>9683</v>
      </c>
      <c r="BC53" s="319"/>
      <c r="BD53" s="319"/>
      <c r="BE53" s="319"/>
      <c r="BF53" s="319"/>
      <c r="BG53" s="319">
        <v>6258</v>
      </c>
      <c r="BH53" s="319"/>
      <c r="BI53" s="319"/>
      <c r="BJ53" s="319"/>
      <c r="BK53" s="319"/>
      <c r="BL53" s="161"/>
      <c r="BM53" s="428">
        <v>902</v>
      </c>
      <c r="BN53" s="428"/>
      <c r="BO53" s="428"/>
      <c r="BP53" s="428"/>
      <c r="BQ53" s="428"/>
      <c r="BR53" s="161"/>
      <c r="BS53" s="161"/>
      <c r="BT53" s="319">
        <v>25672</v>
      </c>
      <c r="BU53" s="319"/>
      <c r="BV53" s="319"/>
      <c r="BW53" s="319"/>
      <c r="BX53" s="161"/>
      <c r="BY53" s="319">
        <v>10087</v>
      </c>
      <c r="BZ53" s="319"/>
      <c r="CA53" s="319"/>
      <c r="CB53" s="319"/>
      <c r="CC53" s="319"/>
      <c r="CD53" s="161"/>
      <c r="CE53" s="319">
        <v>2495</v>
      </c>
      <c r="CF53" s="319"/>
      <c r="CG53" s="319"/>
      <c r="CH53" s="319"/>
      <c r="CI53" s="319"/>
      <c r="CJ53" s="161"/>
      <c r="CK53" s="507">
        <f>BT53-BB53</f>
        <v>15989</v>
      </c>
      <c r="CL53" s="507"/>
      <c r="CM53" s="507"/>
      <c r="CN53" s="507"/>
      <c r="CO53" s="507"/>
      <c r="CP53" s="507"/>
      <c r="CQ53" s="506">
        <f>BY53-BG53</f>
        <v>3829</v>
      </c>
      <c r="CR53" s="506"/>
      <c r="CS53" s="506"/>
      <c r="CT53" s="506"/>
      <c r="CU53" s="506"/>
      <c r="CV53" s="224"/>
      <c r="CW53" s="506">
        <f>CE53-BM53</f>
        <v>1593</v>
      </c>
      <c r="CX53" s="506"/>
      <c r="CY53" s="506"/>
      <c r="CZ53" s="506"/>
      <c r="DA53" s="506"/>
      <c r="DB53" s="224"/>
    </row>
    <row r="54" spans="1:106" ht="13.5" customHeight="1" x14ac:dyDescent="0.15">
      <c r="A54" s="197"/>
      <c r="B54" s="502" t="s">
        <v>459</v>
      </c>
      <c r="C54" s="502"/>
      <c r="D54" s="502"/>
      <c r="E54" s="502">
        <v>7</v>
      </c>
      <c r="F54" s="502"/>
      <c r="G54" s="181"/>
      <c r="H54" s="429">
        <v>80351</v>
      </c>
      <c r="I54" s="349"/>
      <c r="J54" s="349"/>
      <c r="K54" s="349"/>
      <c r="L54" s="349"/>
      <c r="M54" s="319">
        <v>27990</v>
      </c>
      <c r="N54" s="319"/>
      <c r="O54" s="319"/>
      <c r="P54" s="319"/>
      <c r="Q54" s="161"/>
      <c r="R54" s="319">
        <v>8077</v>
      </c>
      <c r="S54" s="319"/>
      <c r="T54" s="319"/>
      <c r="U54" s="319"/>
      <c r="V54" s="161"/>
      <c r="W54" s="428">
        <v>60377</v>
      </c>
      <c r="X54" s="428"/>
      <c r="Y54" s="428"/>
      <c r="Z54" s="428"/>
      <c r="AA54" s="428"/>
      <c r="AB54" s="428">
        <v>23081</v>
      </c>
      <c r="AC54" s="428"/>
      <c r="AD54" s="428"/>
      <c r="AE54" s="428"/>
      <c r="AF54" s="428"/>
      <c r="AG54" s="428">
        <v>7252</v>
      </c>
      <c r="AH54" s="428"/>
      <c r="AI54" s="428"/>
      <c r="AJ54" s="428"/>
      <c r="AK54" s="428"/>
      <c r="AL54" s="324">
        <f>ROUND(W54/H54*100,1)</f>
        <v>75.099999999999994</v>
      </c>
      <c r="AM54" s="324"/>
      <c r="AN54" s="324"/>
      <c r="AO54" s="324"/>
      <c r="AP54" s="324"/>
      <c r="AQ54" s="324">
        <f>ROUND(AB54/M54*100,1)</f>
        <v>82.5</v>
      </c>
      <c r="AR54" s="324"/>
      <c r="AS54" s="324"/>
      <c r="AT54" s="324"/>
      <c r="AU54" s="324"/>
      <c r="AV54" s="324">
        <f>ROUND(AG54/R54*100,1)</f>
        <v>89.8</v>
      </c>
      <c r="AW54" s="324"/>
      <c r="AX54" s="324"/>
      <c r="AY54" s="324"/>
      <c r="AZ54" s="324"/>
      <c r="BA54" s="181"/>
      <c r="BB54" s="319">
        <v>10366</v>
      </c>
      <c r="BC54" s="319"/>
      <c r="BD54" s="319"/>
      <c r="BE54" s="319"/>
      <c r="BF54" s="319"/>
      <c r="BG54" s="319">
        <v>6221</v>
      </c>
      <c r="BH54" s="319"/>
      <c r="BI54" s="319"/>
      <c r="BJ54" s="319"/>
      <c r="BK54" s="319"/>
      <c r="BL54" s="161"/>
      <c r="BM54" s="428">
        <v>1892</v>
      </c>
      <c r="BN54" s="428"/>
      <c r="BO54" s="428"/>
      <c r="BP54" s="428"/>
      <c r="BQ54" s="428"/>
      <c r="BR54" s="161"/>
      <c r="BS54" s="161"/>
      <c r="BT54" s="319">
        <v>30340</v>
      </c>
      <c r="BU54" s="319"/>
      <c r="BV54" s="319"/>
      <c r="BW54" s="319"/>
      <c r="BX54" s="161"/>
      <c r="BY54" s="319">
        <v>11102</v>
      </c>
      <c r="BZ54" s="319"/>
      <c r="CA54" s="319"/>
      <c r="CB54" s="319"/>
      <c r="CC54" s="319"/>
      <c r="CD54" s="161"/>
      <c r="CE54" s="319">
        <v>2714</v>
      </c>
      <c r="CF54" s="319"/>
      <c r="CG54" s="319"/>
      <c r="CH54" s="319"/>
      <c r="CI54" s="319"/>
      <c r="CJ54" s="161"/>
      <c r="CK54" s="507">
        <f>BT54-BB54</f>
        <v>19974</v>
      </c>
      <c r="CL54" s="507"/>
      <c r="CM54" s="507"/>
      <c r="CN54" s="507"/>
      <c r="CO54" s="507"/>
      <c r="CP54" s="507"/>
      <c r="CQ54" s="506">
        <f>BY54-BG54</f>
        <v>4881</v>
      </c>
      <c r="CR54" s="506"/>
      <c r="CS54" s="506"/>
      <c r="CT54" s="506"/>
      <c r="CU54" s="506"/>
      <c r="CV54" s="224"/>
      <c r="CW54" s="506">
        <f>CE54-BM54</f>
        <v>822</v>
      </c>
      <c r="CX54" s="506"/>
      <c r="CY54" s="506"/>
      <c r="CZ54" s="506"/>
      <c r="DA54" s="506"/>
      <c r="DB54" s="224"/>
    </row>
    <row r="55" spans="1:106" ht="13.5" customHeight="1" x14ac:dyDescent="0.15">
      <c r="A55" s="197"/>
      <c r="B55" s="197"/>
      <c r="C55" s="197"/>
      <c r="D55" s="197"/>
      <c r="E55" s="502">
        <v>12</v>
      </c>
      <c r="F55" s="502"/>
      <c r="G55" s="181"/>
      <c r="H55" s="429">
        <v>84011</v>
      </c>
      <c r="I55" s="349"/>
      <c r="J55" s="349"/>
      <c r="K55" s="349"/>
      <c r="L55" s="349"/>
      <c r="M55" s="319">
        <v>28166</v>
      </c>
      <c r="N55" s="319"/>
      <c r="O55" s="319"/>
      <c r="P55" s="319"/>
      <c r="Q55" s="161"/>
      <c r="R55" s="319">
        <v>8002</v>
      </c>
      <c r="S55" s="319"/>
      <c r="T55" s="319"/>
      <c r="U55" s="319"/>
      <c r="V55" s="161"/>
      <c r="W55" s="428">
        <v>63984</v>
      </c>
      <c r="X55" s="428"/>
      <c r="Y55" s="428"/>
      <c r="Z55" s="428"/>
      <c r="AA55" s="428"/>
      <c r="AB55" s="428">
        <v>23178</v>
      </c>
      <c r="AC55" s="428"/>
      <c r="AD55" s="428"/>
      <c r="AE55" s="428"/>
      <c r="AF55" s="428"/>
      <c r="AG55" s="428">
        <v>7527</v>
      </c>
      <c r="AH55" s="428"/>
      <c r="AI55" s="428"/>
      <c r="AJ55" s="428"/>
      <c r="AK55" s="428"/>
      <c r="AL55" s="324">
        <f>ROUND(W55/H55*100,1)</f>
        <v>76.2</v>
      </c>
      <c r="AM55" s="324"/>
      <c r="AN55" s="324"/>
      <c r="AO55" s="324"/>
      <c r="AP55" s="324"/>
      <c r="AQ55" s="324">
        <f>ROUND(AB55/M55*100,1)</f>
        <v>82.3</v>
      </c>
      <c r="AR55" s="324"/>
      <c r="AS55" s="324"/>
      <c r="AT55" s="324"/>
      <c r="AU55" s="324"/>
      <c r="AV55" s="324">
        <f>ROUND(AG55/R55*100,1)</f>
        <v>94.1</v>
      </c>
      <c r="AW55" s="324"/>
      <c r="AX55" s="324"/>
      <c r="AY55" s="324"/>
      <c r="AZ55" s="324"/>
      <c r="BA55" s="181"/>
      <c r="BB55" s="319">
        <v>11136</v>
      </c>
      <c r="BC55" s="319"/>
      <c r="BD55" s="319"/>
      <c r="BE55" s="319"/>
      <c r="BF55" s="319"/>
      <c r="BG55" s="319">
        <v>6178</v>
      </c>
      <c r="BH55" s="319"/>
      <c r="BI55" s="319"/>
      <c r="BJ55" s="319"/>
      <c r="BK55" s="319"/>
      <c r="BL55" s="161"/>
      <c r="BM55" s="428">
        <v>2356</v>
      </c>
      <c r="BN55" s="428"/>
      <c r="BO55" s="428"/>
      <c r="BP55" s="428"/>
      <c r="BQ55" s="428"/>
      <c r="BR55" s="161"/>
      <c r="BS55" s="161"/>
      <c r="BT55" s="319">
        <v>31163</v>
      </c>
      <c r="BU55" s="319"/>
      <c r="BV55" s="319"/>
      <c r="BW55" s="319"/>
      <c r="BX55" s="161"/>
      <c r="BY55" s="319">
        <v>11166</v>
      </c>
      <c r="BZ55" s="319"/>
      <c r="CA55" s="319"/>
      <c r="CB55" s="319"/>
      <c r="CC55" s="319"/>
      <c r="CD55" s="161"/>
      <c r="CE55" s="319">
        <v>2831</v>
      </c>
      <c r="CF55" s="319"/>
      <c r="CG55" s="319"/>
      <c r="CH55" s="319"/>
      <c r="CI55" s="319"/>
      <c r="CJ55" s="161"/>
      <c r="CK55" s="507">
        <f>BT55-BB55</f>
        <v>20027</v>
      </c>
      <c r="CL55" s="507"/>
      <c r="CM55" s="507"/>
      <c r="CN55" s="507"/>
      <c r="CO55" s="507"/>
      <c r="CP55" s="507"/>
      <c r="CQ55" s="506">
        <f>BY55-BG55</f>
        <v>4988</v>
      </c>
      <c r="CR55" s="506"/>
      <c r="CS55" s="506"/>
      <c r="CT55" s="506"/>
      <c r="CU55" s="506"/>
      <c r="CV55" s="224"/>
      <c r="CW55" s="506">
        <f>CE55-BM55</f>
        <v>475</v>
      </c>
      <c r="CX55" s="506"/>
      <c r="CY55" s="506"/>
      <c r="CZ55" s="506"/>
      <c r="DA55" s="506"/>
      <c r="DB55" s="224"/>
    </row>
    <row r="56" spans="1:106" ht="13.5" customHeight="1" x14ac:dyDescent="0.15">
      <c r="A56" s="197"/>
      <c r="B56" s="181"/>
      <c r="C56" s="181"/>
      <c r="D56" s="181"/>
      <c r="E56" s="502">
        <v>17</v>
      </c>
      <c r="F56" s="502"/>
      <c r="G56" s="181"/>
      <c r="H56" s="503">
        <v>119583</v>
      </c>
      <c r="I56" s="504"/>
      <c r="J56" s="504"/>
      <c r="K56" s="504"/>
      <c r="L56" s="504"/>
      <c r="M56" s="504"/>
      <c r="N56" s="504"/>
      <c r="O56" s="504"/>
      <c r="P56" s="504"/>
      <c r="Q56" s="504"/>
      <c r="R56" s="504"/>
      <c r="S56" s="504"/>
      <c r="T56" s="504"/>
      <c r="U56" s="504"/>
      <c r="V56" s="504"/>
      <c r="W56" s="320">
        <v>95220</v>
      </c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505">
        <v>79.599999999999994</v>
      </c>
      <c r="AM56" s="505"/>
      <c r="AN56" s="505"/>
      <c r="AO56" s="505"/>
      <c r="AP56" s="505"/>
      <c r="AQ56" s="505"/>
      <c r="AR56" s="505"/>
      <c r="AS56" s="505"/>
      <c r="AT56" s="505"/>
      <c r="AU56" s="505"/>
      <c r="AV56" s="505"/>
      <c r="AW56" s="505"/>
      <c r="AX56" s="505"/>
      <c r="AY56" s="505"/>
      <c r="AZ56" s="505"/>
      <c r="BA56" s="181"/>
      <c r="BB56" s="320">
        <v>16851</v>
      </c>
      <c r="BC56" s="320"/>
      <c r="BD56" s="320"/>
      <c r="BE56" s="320"/>
      <c r="BF56" s="320"/>
      <c r="BG56" s="320"/>
      <c r="BH56" s="320"/>
      <c r="BI56" s="320"/>
      <c r="BJ56" s="320"/>
      <c r="BK56" s="320"/>
      <c r="BL56" s="320"/>
      <c r="BM56" s="320"/>
      <c r="BN56" s="320"/>
      <c r="BO56" s="320"/>
      <c r="BP56" s="320"/>
      <c r="BQ56" s="320"/>
      <c r="BR56" s="320"/>
      <c r="BS56" s="161"/>
      <c r="BT56" s="320">
        <v>41214</v>
      </c>
      <c r="BU56" s="320"/>
      <c r="BV56" s="320"/>
      <c r="BW56" s="320"/>
      <c r="BX56" s="320"/>
      <c r="BY56" s="320"/>
      <c r="BZ56" s="320"/>
      <c r="CA56" s="320"/>
      <c r="CB56" s="320"/>
      <c r="CC56" s="320"/>
      <c r="CD56" s="320"/>
      <c r="CE56" s="320"/>
      <c r="CF56" s="320"/>
      <c r="CG56" s="320"/>
      <c r="CH56" s="320"/>
      <c r="CI56" s="320"/>
      <c r="CJ56" s="320"/>
      <c r="CK56" s="501">
        <v>24363</v>
      </c>
      <c r="CL56" s="501"/>
      <c r="CM56" s="501"/>
      <c r="CN56" s="501"/>
      <c r="CO56" s="501"/>
      <c r="CP56" s="501"/>
      <c r="CQ56" s="501"/>
      <c r="CR56" s="501"/>
      <c r="CS56" s="501"/>
      <c r="CT56" s="501"/>
      <c r="CU56" s="501"/>
      <c r="CV56" s="501"/>
      <c r="CW56" s="501"/>
      <c r="CX56" s="501"/>
      <c r="CY56" s="501"/>
      <c r="CZ56" s="501"/>
      <c r="DA56" s="501"/>
      <c r="DB56" s="501"/>
    </row>
    <row r="57" spans="1:106" ht="13.5" customHeight="1" x14ac:dyDescent="0.15">
      <c r="A57" s="197"/>
      <c r="B57" s="181"/>
      <c r="C57" s="181"/>
      <c r="D57" s="181"/>
      <c r="E57" s="502">
        <v>22</v>
      </c>
      <c r="F57" s="502"/>
      <c r="G57" s="181"/>
      <c r="H57" s="503">
        <v>119639</v>
      </c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>
        <v>95694</v>
      </c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505">
        <v>80</v>
      </c>
      <c r="AM57" s="505"/>
      <c r="AN57" s="505"/>
      <c r="AO57" s="505"/>
      <c r="AP57" s="505"/>
      <c r="AQ57" s="505"/>
      <c r="AR57" s="505"/>
      <c r="AS57" s="505"/>
      <c r="AT57" s="505"/>
      <c r="AU57" s="505"/>
      <c r="AV57" s="505"/>
      <c r="AW57" s="505"/>
      <c r="AX57" s="505"/>
      <c r="AY57" s="505"/>
      <c r="AZ57" s="505"/>
      <c r="BA57" s="181"/>
      <c r="BB57" s="320">
        <v>15521</v>
      </c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0"/>
      <c r="BR57" s="320"/>
      <c r="BS57" s="161"/>
      <c r="BT57" s="320">
        <v>39466</v>
      </c>
      <c r="BU57" s="320"/>
      <c r="BV57" s="320"/>
      <c r="BW57" s="320"/>
      <c r="BX57" s="320"/>
      <c r="BY57" s="320"/>
      <c r="BZ57" s="320"/>
      <c r="CA57" s="320"/>
      <c r="CB57" s="320"/>
      <c r="CC57" s="320"/>
      <c r="CD57" s="320"/>
      <c r="CE57" s="320"/>
      <c r="CF57" s="320"/>
      <c r="CG57" s="320"/>
      <c r="CH57" s="320"/>
      <c r="CI57" s="320"/>
      <c r="CJ57" s="320"/>
      <c r="CK57" s="501">
        <v>23945</v>
      </c>
      <c r="CL57" s="501"/>
      <c r="CM57" s="501"/>
      <c r="CN57" s="501"/>
      <c r="CO57" s="501"/>
      <c r="CP57" s="501"/>
      <c r="CQ57" s="501"/>
      <c r="CR57" s="501"/>
      <c r="CS57" s="501"/>
      <c r="CT57" s="501"/>
      <c r="CU57" s="501"/>
      <c r="CV57" s="501"/>
      <c r="CW57" s="501"/>
      <c r="CX57" s="501"/>
      <c r="CY57" s="501"/>
      <c r="CZ57" s="501"/>
      <c r="DA57" s="501"/>
      <c r="DB57" s="501"/>
    </row>
    <row r="58" spans="1:106" ht="13.5" customHeight="1" x14ac:dyDescent="0.15">
      <c r="A58" s="197"/>
      <c r="B58" s="181"/>
      <c r="C58" s="181"/>
      <c r="D58" s="181"/>
      <c r="E58" s="502">
        <v>27</v>
      </c>
      <c r="F58" s="502"/>
      <c r="G58" s="181"/>
      <c r="H58" s="503">
        <v>118072</v>
      </c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  <c r="W58" s="320">
        <v>94392</v>
      </c>
      <c r="X58" s="320"/>
      <c r="Y58" s="320"/>
      <c r="Z58" s="320"/>
      <c r="AA58" s="320"/>
      <c r="AB58" s="320"/>
      <c r="AC58" s="320"/>
      <c r="AD58" s="320"/>
      <c r="AE58" s="320"/>
      <c r="AF58" s="320"/>
      <c r="AG58" s="320"/>
      <c r="AH58" s="320"/>
      <c r="AI58" s="320"/>
      <c r="AJ58" s="320"/>
      <c r="AK58" s="320"/>
      <c r="AL58" s="505">
        <v>79.94</v>
      </c>
      <c r="AM58" s="505"/>
      <c r="AN58" s="505"/>
      <c r="AO58" s="505"/>
      <c r="AP58" s="505"/>
      <c r="AQ58" s="505"/>
      <c r="AR58" s="505"/>
      <c r="AS58" s="505"/>
      <c r="AT58" s="505"/>
      <c r="AU58" s="505"/>
      <c r="AV58" s="505"/>
      <c r="AW58" s="505"/>
      <c r="AX58" s="505"/>
      <c r="AY58" s="505"/>
      <c r="AZ58" s="505"/>
      <c r="BA58" s="181"/>
      <c r="BB58" s="320">
        <v>15442</v>
      </c>
      <c r="BC58" s="320"/>
      <c r="BD58" s="320"/>
      <c r="BE58" s="320"/>
      <c r="BF58" s="320"/>
      <c r="BG58" s="320"/>
      <c r="BH58" s="320"/>
      <c r="BI58" s="320"/>
      <c r="BJ58" s="320"/>
      <c r="BK58" s="320"/>
      <c r="BL58" s="320"/>
      <c r="BM58" s="320"/>
      <c r="BN58" s="320"/>
      <c r="BO58" s="320"/>
      <c r="BP58" s="320"/>
      <c r="BQ58" s="320"/>
      <c r="BR58" s="320"/>
      <c r="BS58" s="161"/>
      <c r="BT58" s="320">
        <v>39122</v>
      </c>
      <c r="BU58" s="320"/>
      <c r="BV58" s="320"/>
      <c r="BW58" s="320"/>
      <c r="BX58" s="320"/>
      <c r="BY58" s="320"/>
      <c r="BZ58" s="320"/>
      <c r="CA58" s="320"/>
      <c r="CB58" s="320"/>
      <c r="CC58" s="320"/>
      <c r="CD58" s="320"/>
      <c r="CE58" s="320"/>
      <c r="CF58" s="320"/>
      <c r="CG58" s="320"/>
      <c r="CH58" s="320"/>
      <c r="CI58" s="320"/>
      <c r="CJ58" s="320"/>
      <c r="CK58" s="501">
        <v>23680</v>
      </c>
      <c r="CL58" s="501"/>
      <c r="CM58" s="501"/>
      <c r="CN58" s="501"/>
      <c r="CO58" s="501"/>
      <c r="CP58" s="501"/>
      <c r="CQ58" s="501"/>
      <c r="CR58" s="501"/>
      <c r="CS58" s="501"/>
      <c r="CT58" s="501"/>
      <c r="CU58" s="501"/>
      <c r="CV58" s="501"/>
      <c r="CW58" s="501"/>
      <c r="CX58" s="501"/>
      <c r="CY58" s="501"/>
      <c r="CZ58" s="501"/>
      <c r="DA58" s="501"/>
      <c r="DB58" s="501"/>
    </row>
    <row r="59" spans="1:106" ht="13.5" customHeight="1" x14ac:dyDescent="0.15">
      <c r="A59" s="197"/>
      <c r="B59" s="502" t="s">
        <v>679</v>
      </c>
      <c r="C59" s="502"/>
      <c r="D59" s="502"/>
      <c r="E59" s="502">
        <v>2</v>
      </c>
      <c r="F59" s="502"/>
      <c r="G59" s="181"/>
      <c r="H59" s="503">
        <v>116828</v>
      </c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>
        <v>94696</v>
      </c>
      <c r="X59" s="320"/>
      <c r="Y59" s="320"/>
      <c r="Z59" s="320"/>
      <c r="AA59" s="320"/>
      <c r="AB59" s="320"/>
      <c r="AC59" s="320"/>
      <c r="AD59" s="320"/>
      <c r="AE59" s="320"/>
      <c r="AF59" s="320"/>
      <c r="AG59" s="320"/>
      <c r="AH59" s="320"/>
      <c r="AI59" s="320"/>
      <c r="AJ59" s="320"/>
      <c r="AK59" s="320"/>
      <c r="AL59" s="505">
        <v>81.055000000000007</v>
      </c>
      <c r="AM59" s="505"/>
      <c r="AN59" s="505"/>
      <c r="AO59" s="505"/>
      <c r="AP59" s="505"/>
      <c r="AQ59" s="505"/>
      <c r="AR59" s="505"/>
      <c r="AS59" s="505"/>
      <c r="AT59" s="505"/>
      <c r="AU59" s="505"/>
      <c r="AV59" s="505"/>
      <c r="AW59" s="505"/>
      <c r="AX59" s="505"/>
      <c r="AY59" s="505"/>
      <c r="AZ59" s="505"/>
      <c r="BA59" s="181"/>
      <c r="BB59" s="320">
        <v>15309</v>
      </c>
      <c r="BC59" s="320"/>
      <c r="BD59" s="320"/>
      <c r="BE59" s="320"/>
      <c r="BF59" s="320"/>
      <c r="BG59" s="320"/>
      <c r="BH59" s="320"/>
      <c r="BI59" s="320"/>
      <c r="BJ59" s="320"/>
      <c r="BK59" s="320"/>
      <c r="BL59" s="320"/>
      <c r="BM59" s="320"/>
      <c r="BN59" s="320"/>
      <c r="BO59" s="320"/>
      <c r="BP59" s="320"/>
      <c r="BQ59" s="320"/>
      <c r="BR59" s="320"/>
      <c r="BS59" s="161"/>
      <c r="BT59" s="320">
        <v>37441</v>
      </c>
      <c r="BU59" s="320"/>
      <c r="BV59" s="320"/>
      <c r="BW59" s="320"/>
      <c r="BX59" s="320"/>
      <c r="BY59" s="320"/>
      <c r="BZ59" s="320"/>
      <c r="CA59" s="320"/>
      <c r="CB59" s="320"/>
      <c r="CC59" s="320"/>
      <c r="CD59" s="320"/>
      <c r="CE59" s="320"/>
      <c r="CF59" s="320"/>
      <c r="CG59" s="320"/>
      <c r="CH59" s="320"/>
      <c r="CI59" s="320"/>
      <c r="CJ59" s="320"/>
      <c r="CK59" s="501">
        <v>22132</v>
      </c>
      <c r="CL59" s="501"/>
      <c r="CM59" s="501"/>
      <c r="CN59" s="501"/>
      <c r="CO59" s="501"/>
      <c r="CP59" s="501"/>
      <c r="CQ59" s="501"/>
      <c r="CR59" s="501"/>
      <c r="CS59" s="501"/>
      <c r="CT59" s="501"/>
      <c r="CU59" s="501"/>
      <c r="CV59" s="501"/>
      <c r="CW59" s="501"/>
      <c r="CX59" s="501"/>
      <c r="CY59" s="501"/>
      <c r="CZ59" s="501"/>
      <c r="DA59" s="501"/>
      <c r="DB59" s="501"/>
    </row>
    <row r="60" spans="1:106" ht="5.25" customHeight="1" x14ac:dyDescent="0.15">
      <c r="H60" s="75"/>
      <c r="I60" s="62"/>
      <c r="J60" s="62"/>
      <c r="K60" s="62"/>
      <c r="L60" s="62"/>
    </row>
    <row r="61" spans="1:106" ht="4.5" customHeight="1" x14ac:dyDescent="0.1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</row>
    <row r="62" spans="1:106" ht="14.25" customHeight="1" x14ac:dyDescent="0.15">
      <c r="CT62" s="362" t="s">
        <v>234</v>
      </c>
      <c r="CU62" s="362"/>
      <c r="CV62" s="362"/>
      <c r="CW62" s="362"/>
      <c r="CX62" s="362"/>
      <c r="CY62" s="362"/>
      <c r="CZ62" s="362"/>
      <c r="DA62" s="362"/>
      <c r="DB62" s="362"/>
    </row>
  </sheetData>
  <mergeCells count="546">
    <mergeCell ref="CQ2:DB2"/>
    <mergeCell ref="A4:O8"/>
    <mergeCell ref="P4:U8"/>
    <mergeCell ref="V4:AZ4"/>
    <mergeCell ref="BB4:CT4"/>
    <mergeCell ref="CU4:CX8"/>
    <mergeCell ref="CY4:DB8"/>
    <mergeCell ref="V5:AA8"/>
    <mergeCell ref="AB5:AZ5"/>
    <mergeCell ref="BB5:CT5"/>
    <mergeCell ref="CE6:CH8"/>
    <mergeCell ref="CI6:CL8"/>
    <mergeCell ref="CM6:CP8"/>
    <mergeCell ref="CQ6:CT8"/>
    <mergeCell ref="BS6:BV8"/>
    <mergeCell ref="BW6:BZ8"/>
    <mergeCell ref="CA6:CD8"/>
    <mergeCell ref="P9:U9"/>
    <mergeCell ref="P10:U10"/>
    <mergeCell ref="V10:AA10"/>
    <mergeCell ref="AB10:AF10"/>
    <mergeCell ref="AG10:AK10"/>
    <mergeCell ref="AL10:AP10"/>
    <mergeCell ref="BG6:BJ8"/>
    <mergeCell ref="BK6:BN8"/>
    <mergeCell ref="BO6:BR8"/>
    <mergeCell ref="AB6:AF8"/>
    <mergeCell ref="AG6:AK8"/>
    <mergeCell ref="AL6:AP8"/>
    <mergeCell ref="AQ6:AU8"/>
    <mergeCell ref="AV6:AZ8"/>
    <mergeCell ref="BB6:BF8"/>
    <mergeCell ref="CU10:CX10"/>
    <mergeCell ref="CY10:DB10"/>
    <mergeCell ref="P11:U11"/>
    <mergeCell ref="V11:AA11"/>
    <mergeCell ref="AB11:AF11"/>
    <mergeCell ref="AG11:AK11"/>
    <mergeCell ref="AL11:AP11"/>
    <mergeCell ref="AQ11:AU11"/>
    <mergeCell ref="AV11:AZ11"/>
    <mergeCell ref="BS10:BV10"/>
    <mergeCell ref="BW10:BZ10"/>
    <mergeCell ref="CA10:CD10"/>
    <mergeCell ref="CE10:CH10"/>
    <mergeCell ref="CI10:CL10"/>
    <mergeCell ref="CM10:CP10"/>
    <mergeCell ref="AQ10:AU10"/>
    <mergeCell ref="AV10:AZ10"/>
    <mergeCell ref="BB10:BF10"/>
    <mergeCell ref="BG10:BJ10"/>
    <mergeCell ref="BK10:BN10"/>
    <mergeCell ref="BO10:BR10"/>
    <mergeCell ref="CY11:DB11"/>
    <mergeCell ref="CA11:CD11"/>
    <mergeCell ref="CU11:CX11"/>
    <mergeCell ref="AL13:AP13"/>
    <mergeCell ref="AQ13:AU13"/>
    <mergeCell ref="AV13:AZ13"/>
    <mergeCell ref="BB13:BF13"/>
    <mergeCell ref="BG13:BJ13"/>
    <mergeCell ref="CQ10:CT10"/>
    <mergeCell ref="CE11:CH11"/>
    <mergeCell ref="CI11:CL11"/>
    <mergeCell ref="CM11:CP11"/>
    <mergeCell ref="CQ11:CT11"/>
    <mergeCell ref="BB11:BF11"/>
    <mergeCell ref="BG11:BJ11"/>
    <mergeCell ref="BK11:BN11"/>
    <mergeCell ref="BO11:BR11"/>
    <mergeCell ref="BS11:BV11"/>
    <mergeCell ref="BW11:BZ11"/>
    <mergeCell ref="CI13:CL13"/>
    <mergeCell ref="CM13:CP13"/>
    <mergeCell ref="CQ13:CT13"/>
    <mergeCell ref="CU13:CX13"/>
    <mergeCell ref="CY13:DB13"/>
    <mergeCell ref="P14:U14"/>
    <mergeCell ref="V14:AA14"/>
    <mergeCell ref="AB14:AF14"/>
    <mergeCell ref="AG14:AK14"/>
    <mergeCell ref="AL14:AP14"/>
    <mergeCell ref="BK13:BN13"/>
    <mergeCell ref="BO13:BR13"/>
    <mergeCell ref="BS13:BV13"/>
    <mergeCell ref="BW13:BZ13"/>
    <mergeCell ref="CA13:CD13"/>
    <mergeCell ref="CE13:CH13"/>
    <mergeCell ref="CQ14:CT14"/>
    <mergeCell ref="CU14:CX14"/>
    <mergeCell ref="CY14:DB14"/>
    <mergeCell ref="CA14:CD14"/>
    <mergeCell ref="CE14:CH14"/>
    <mergeCell ref="CI14:CL14"/>
    <mergeCell ref="CM14:CP14"/>
    <mergeCell ref="P13:U13"/>
    <mergeCell ref="V13:AA13"/>
    <mergeCell ref="AB13:AF13"/>
    <mergeCell ref="AG13:AK13"/>
    <mergeCell ref="P15:U15"/>
    <mergeCell ref="V15:AA15"/>
    <mergeCell ref="AB15:AF15"/>
    <mergeCell ref="AG15:AK15"/>
    <mergeCell ref="AL15:AP15"/>
    <mergeCell ref="AQ15:AU15"/>
    <mergeCell ref="AV15:AZ15"/>
    <mergeCell ref="BS14:BV14"/>
    <mergeCell ref="BW14:BZ14"/>
    <mergeCell ref="AQ14:AU14"/>
    <mergeCell ref="AV14:AZ14"/>
    <mergeCell ref="BB14:BF14"/>
    <mergeCell ref="BG14:BJ14"/>
    <mergeCell ref="BK14:BN14"/>
    <mergeCell ref="BO14:BR14"/>
    <mergeCell ref="CY15:DB15"/>
    <mergeCell ref="P16:U16"/>
    <mergeCell ref="V16:AA16"/>
    <mergeCell ref="AB16:AF16"/>
    <mergeCell ref="AG16:AK16"/>
    <mergeCell ref="AL16:AP16"/>
    <mergeCell ref="AQ16:AU16"/>
    <mergeCell ref="AV16:AZ16"/>
    <mergeCell ref="BB16:BF16"/>
    <mergeCell ref="BG16:BJ16"/>
    <mergeCell ref="CA15:CD15"/>
    <mergeCell ref="CE15:CH15"/>
    <mergeCell ref="CI15:CL15"/>
    <mergeCell ref="CM15:CP15"/>
    <mergeCell ref="CQ15:CT15"/>
    <mergeCell ref="CU15:CX15"/>
    <mergeCell ref="BB15:BF15"/>
    <mergeCell ref="BG15:BJ15"/>
    <mergeCell ref="BK15:BN15"/>
    <mergeCell ref="BO15:BR15"/>
    <mergeCell ref="BS15:BV15"/>
    <mergeCell ref="BW15:BZ15"/>
    <mergeCell ref="CI16:CL16"/>
    <mergeCell ref="CM16:CP16"/>
    <mergeCell ref="CQ16:CT16"/>
    <mergeCell ref="CU16:CX16"/>
    <mergeCell ref="CY16:DB16"/>
    <mergeCell ref="P17:U17"/>
    <mergeCell ref="V17:AA17"/>
    <mergeCell ref="AB17:AF17"/>
    <mergeCell ref="AG17:AK17"/>
    <mergeCell ref="AL17:AP17"/>
    <mergeCell ref="BK16:BN16"/>
    <mergeCell ref="BO16:BR16"/>
    <mergeCell ref="BS16:BV16"/>
    <mergeCell ref="BW16:BZ16"/>
    <mergeCell ref="CA16:CD16"/>
    <mergeCell ref="CE16:CH16"/>
    <mergeCell ref="CQ17:CT17"/>
    <mergeCell ref="CU17:CX17"/>
    <mergeCell ref="CY17:DB17"/>
    <mergeCell ref="CA17:CD17"/>
    <mergeCell ref="CE17:CH17"/>
    <mergeCell ref="CI17:CL17"/>
    <mergeCell ref="CM17:CP17"/>
    <mergeCell ref="P18:U18"/>
    <mergeCell ref="V18:AA18"/>
    <mergeCell ref="AB18:AF18"/>
    <mergeCell ref="AG18:AK18"/>
    <mergeCell ref="AL18:AP18"/>
    <mergeCell ref="AQ18:AU18"/>
    <mergeCell ref="AV18:AZ18"/>
    <mergeCell ref="BS17:BV17"/>
    <mergeCell ref="BW17:BZ17"/>
    <mergeCell ref="AQ17:AU17"/>
    <mergeCell ref="AV17:AZ17"/>
    <mergeCell ref="BB17:BF17"/>
    <mergeCell ref="BG17:BJ17"/>
    <mergeCell ref="BK17:BN17"/>
    <mergeCell ref="BO17:BR17"/>
    <mergeCell ref="CY18:DB18"/>
    <mergeCell ref="P19:U19"/>
    <mergeCell ref="V19:AA19"/>
    <mergeCell ref="AB19:AF19"/>
    <mergeCell ref="AG19:AK19"/>
    <mergeCell ref="AL19:AP19"/>
    <mergeCell ref="AQ19:AU19"/>
    <mergeCell ref="AV19:AZ19"/>
    <mergeCell ref="BB19:BF19"/>
    <mergeCell ref="BG19:BJ19"/>
    <mergeCell ref="CA18:CD18"/>
    <mergeCell ref="CE18:CH18"/>
    <mergeCell ref="CI18:CL18"/>
    <mergeCell ref="CM18:CP18"/>
    <mergeCell ref="CQ18:CT18"/>
    <mergeCell ref="CU18:CX18"/>
    <mergeCell ref="BB18:BF18"/>
    <mergeCell ref="BG18:BJ18"/>
    <mergeCell ref="BK18:BN18"/>
    <mergeCell ref="BO18:BR18"/>
    <mergeCell ref="BS18:BV18"/>
    <mergeCell ref="BW18:BZ18"/>
    <mergeCell ref="CI19:CL19"/>
    <mergeCell ref="CM19:CP19"/>
    <mergeCell ref="CQ19:CT19"/>
    <mergeCell ref="CU19:CX19"/>
    <mergeCell ref="CY19:DB19"/>
    <mergeCell ref="P20:U20"/>
    <mergeCell ref="V20:AA20"/>
    <mergeCell ref="AB20:AF20"/>
    <mergeCell ref="AG20:AK20"/>
    <mergeCell ref="AL20:AP20"/>
    <mergeCell ref="BK19:BN19"/>
    <mergeCell ref="BO19:BR19"/>
    <mergeCell ref="BS19:BV19"/>
    <mergeCell ref="BW19:BZ19"/>
    <mergeCell ref="CA19:CD19"/>
    <mergeCell ref="CE19:CH19"/>
    <mergeCell ref="CQ20:CT20"/>
    <mergeCell ref="CU20:CX20"/>
    <mergeCell ref="CY20:DB20"/>
    <mergeCell ref="CA20:CD20"/>
    <mergeCell ref="CE20:CH20"/>
    <mergeCell ref="CI20:CL20"/>
    <mergeCell ref="CM20:CP20"/>
    <mergeCell ref="P21:U21"/>
    <mergeCell ref="V21:AA21"/>
    <mergeCell ref="AB21:AF21"/>
    <mergeCell ref="AG21:AK21"/>
    <mergeCell ref="AL21:AP21"/>
    <mergeCell ref="AQ21:AU21"/>
    <mergeCell ref="AV21:AZ21"/>
    <mergeCell ref="BS20:BV20"/>
    <mergeCell ref="BW20:BZ20"/>
    <mergeCell ref="AQ20:AU20"/>
    <mergeCell ref="AV20:AZ20"/>
    <mergeCell ref="BB20:BF20"/>
    <mergeCell ref="BG20:BJ20"/>
    <mergeCell ref="BK20:BN20"/>
    <mergeCell ref="BO20:BR20"/>
    <mergeCell ref="CY21:DB21"/>
    <mergeCell ref="P22:U22"/>
    <mergeCell ref="V22:AA22"/>
    <mergeCell ref="AB22:AF22"/>
    <mergeCell ref="AG22:AK22"/>
    <mergeCell ref="AL22:AP22"/>
    <mergeCell ref="AQ22:AU22"/>
    <mergeCell ref="AV22:AZ22"/>
    <mergeCell ref="BB22:BF22"/>
    <mergeCell ref="BG22:BJ22"/>
    <mergeCell ref="CA21:CD21"/>
    <mergeCell ref="CE21:CH21"/>
    <mergeCell ref="CI21:CL21"/>
    <mergeCell ref="CM21:CP21"/>
    <mergeCell ref="CQ21:CT21"/>
    <mergeCell ref="CU21:CX21"/>
    <mergeCell ref="BB21:BF21"/>
    <mergeCell ref="BG21:BJ21"/>
    <mergeCell ref="BK21:BN21"/>
    <mergeCell ref="BO21:BR21"/>
    <mergeCell ref="BS21:BV21"/>
    <mergeCell ref="BW21:BZ21"/>
    <mergeCell ref="CI22:CL22"/>
    <mergeCell ref="CM22:CP22"/>
    <mergeCell ref="CU22:CX22"/>
    <mergeCell ref="CY22:DB22"/>
    <mergeCell ref="P23:U23"/>
    <mergeCell ref="V23:AA23"/>
    <mergeCell ref="AB23:AF23"/>
    <mergeCell ref="AG23:AK23"/>
    <mergeCell ref="AL23:AP23"/>
    <mergeCell ref="BK22:BN22"/>
    <mergeCell ref="BO22:BR22"/>
    <mergeCell ref="BS22:BV22"/>
    <mergeCell ref="BW22:BZ22"/>
    <mergeCell ref="CA22:CD22"/>
    <mergeCell ref="CE22:CH22"/>
    <mergeCell ref="CQ23:CT23"/>
    <mergeCell ref="CU23:CX23"/>
    <mergeCell ref="CY23:DB23"/>
    <mergeCell ref="CA23:CD23"/>
    <mergeCell ref="CE23:CH23"/>
    <mergeCell ref="CI23:CL23"/>
    <mergeCell ref="CM23:CP23"/>
    <mergeCell ref="BS23:BV23"/>
    <mergeCell ref="BW23:BZ23"/>
    <mergeCell ref="AQ23:AU23"/>
    <mergeCell ref="AV23:AZ23"/>
    <mergeCell ref="BB23:BF23"/>
    <mergeCell ref="BG23:BJ23"/>
    <mergeCell ref="BK23:BN23"/>
    <mergeCell ref="BO23:BR23"/>
    <mergeCell ref="CQ22:CT22"/>
    <mergeCell ref="A32:G34"/>
    <mergeCell ref="H32:Q32"/>
    <mergeCell ref="R32:BA32"/>
    <mergeCell ref="BB32:CR32"/>
    <mergeCell ref="CS32:DB32"/>
    <mergeCell ref="H33:L34"/>
    <mergeCell ref="CA24:CD24"/>
    <mergeCell ref="CE24:CH24"/>
    <mergeCell ref="CI24:CL24"/>
    <mergeCell ref="CM24:CP24"/>
    <mergeCell ref="CQ24:CT24"/>
    <mergeCell ref="CU24:CX24"/>
    <mergeCell ref="BB24:BF24"/>
    <mergeCell ref="BG24:BJ24"/>
    <mergeCell ref="BK24:BN24"/>
    <mergeCell ref="BO24:BR24"/>
    <mergeCell ref="BS24:BV24"/>
    <mergeCell ref="BW24:BZ24"/>
    <mergeCell ref="M33:Q34"/>
    <mergeCell ref="CA34:CF34"/>
    <mergeCell ref="CY24:DB24"/>
    <mergeCell ref="P25:U25"/>
    <mergeCell ref="CT27:DB27"/>
    <mergeCell ref="CQ30:DB30"/>
    <mergeCell ref="CS33:CW34"/>
    <mergeCell ref="CX33:DB34"/>
    <mergeCell ref="W34:AB34"/>
    <mergeCell ref="AC34:AH34"/>
    <mergeCell ref="AI34:AN34"/>
    <mergeCell ref="AO34:AT34"/>
    <mergeCell ref="AU34:AZ34"/>
    <mergeCell ref="BC34:BH34"/>
    <mergeCell ref="BI34:BN34"/>
    <mergeCell ref="BO34:BT34"/>
    <mergeCell ref="P24:U24"/>
    <mergeCell ref="V24:AA24"/>
    <mergeCell ref="AB24:AF24"/>
    <mergeCell ref="AG24:AK24"/>
    <mergeCell ref="AL24:AP24"/>
    <mergeCell ref="AQ24:AU24"/>
    <mergeCell ref="AV24:AZ24"/>
    <mergeCell ref="CS36:CW36"/>
    <mergeCell ref="CY36:DB36"/>
    <mergeCell ref="A37:D37"/>
    <mergeCell ref="E37:F37"/>
    <mergeCell ref="H37:L37"/>
    <mergeCell ref="M37:Q37"/>
    <mergeCell ref="R37:V37"/>
    <mergeCell ref="W37:AB37"/>
    <mergeCell ref="AC37:AH37"/>
    <mergeCell ref="AI37:AN37"/>
    <mergeCell ref="CA37:CF37"/>
    <mergeCell ref="CG37:CL37"/>
    <mergeCell ref="CO37:CR37"/>
    <mergeCell ref="CS37:CW37"/>
    <mergeCell ref="CY37:DB37"/>
    <mergeCell ref="BO37:BT37"/>
    <mergeCell ref="BU37:BZ37"/>
    <mergeCell ref="R33:V34"/>
    <mergeCell ref="W33:BA33"/>
    <mergeCell ref="BB33:CF33"/>
    <mergeCell ref="CG33:CL34"/>
    <mergeCell ref="CM33:CR34"/>
    <mergeCell ref="BU34:BZ34"/>
    <mergeCell ref="E38:F38"/>
    <mergeCell ref="H38:L38"/>
    <mergeCell ref="M38:Q38"/>
    <mergeCell ref="R38:V38"/>
    <mergeCell ref="W38:AB38"/>
    <mergeCell ref="AO37:AT37"/>
    <mergeCell ref="AV37:AZ37"/>
    <mergeCell ref="BC37:BH37"/>
    <mergeCell ref="BI37:BN37"/>
    <mergeCell ref="CY38:DB38"/>
    <mergeCell ref="E39:F39"/>
    <mergeCell ref="H39:L39"/>
    <mergeCell ref="M39:Q39"/>
    <mergeCell ref="R39:V39"/>
    <mergeCell ref="W39:AB39"/>
    <mergeCell ref="AC39:AH39"/>
    <mergeCell ref="AI39:AN39"/>
    <mergeCell ref="AO39:AT39"/>
    <mergeCell ref="AV39:AZ39"/>
    <mergeCell ref="BO38:BT38"/>
    <mergeCell ref="BU38:BZ38"/>
    <mergeCell ref="CA38:CF38"/>
    <mergeCell ref="CG38:CL38"/>
    <mergeCell ref="CO38:CR38"/>
    <mergeCell ref="CS38:CW38"/>
    <mergeCell ref="AC38:AH38"/>
    <mergeCell ref="AI38:AN38"/>
    <mergeCell ref="AO38:AT38"/>
    <mergeCell ref="AV38:AZ38"/>
    <mergeCell ref="BC38:BH38"/>
    <mergeCell ref="BI38:BN38"/>
    <mergeCell ref="CO39:CR39"/>
    <mergeCell ref="CS39:CW39"/>
    <mergeCell ref="CY39:DB39"/>
    <mergeCell ref="CT42:DB42"/>
    <mergeCell ref="CQ46:DB46"/>
    <mergeCell ref="A48:G49"/>
    <mergeCell ref="H48:V48"/>
    <mergeCell ref="W48:AK48"/>
    <mergeCell ref="AL48:AZ48"/>
    <mergeCell ref="BB48:BR48"/>
    <mergeCell ref="BC39:BH39"/>
    <mergeCell ref="BI39:BN39"/>
    <mergeCell ref="BO39:BT39"/>
    <mergeCell ref="BU39:BZ39"/>
    <mergeCell ref="CA39:CF39"/>
    <mergeCell ref="CG39:CL39"/>
    <mergeCell ref="BS48:CJ48"/>
    <mergeCell ref="CK48:DB48"/>
    <mergeCell ref="H49:L49"/>
    <mergeCell ref="N49:Q49"/>
    <mergeCell ref="R49:V49"/>
    <mergeCell ref="W49:AA49"/>
    <mergeCell ref="AB49:AF49"/>
    <mergeCell ref="AG49:AK49"/>
    <mergeCell ref="AL49:AP49"/>
    <mergeCell ref="AQ49:AU49"/>
    <mergeCell ref="CF49:CJ49"/>
    <mergeCell ref="CL49:CP49"/>
    <mergeCell ref="CR49:CV49"/>
    <mergeCell ref="CX49:DB49"/>
    <mergeCell ref="B51:D51"/>
    <mergeCell ref="E51:F51"/>
    <mergeCell ref="H51:L51"/>
    <mergeCell ref="M51:P51"/>
    <mergeCell ref="R51:U51"/>
    <mergeCell ref="W51:AA51"/>
    <mergeCell ref="AV49:AZ49"/>
    <mergeCell ref="BB49:BF49"/>
    <mergeCell ref="BH49:BL49"/>
    <mergeCell ref="BN49:BR49"/>
    <mergeCell ref="BT49:BX49"/>
    <mergeCell ref="BZ49:CD49"/>
    <mergeCell ref="CQ51:CU51"/>
    <mergeCell ref="CW51:DA51"/>
    <mergeCell ref="BM51:BQ51"/>
    <mergeCell ref="BT51:BW51"/>
    <mergeCell ref="BY51:CC51"/>
    <mergeCell ref="CE51:CI51"/>
    <mergeCell ref="CK51:CP51"/>
    <mergeCell ref="H52:L52"/>
    <mergeCell ref="M52:P52"/>
    <mergeCell ref="R52:U52"/>
    <mergeCell ref="W52:AA52"/>
    <mergeCell ref="AB52:AF52"/>
    <mergeCell ref="AG52:AK52"/>
    <mergeCell ref="AL52:AP52"/>
    <mergeCell ref="BG51:BK51"/>
    <mergeCell ref="AB51:AF51"/>
    <mergeCell ref="AG51:AK51"/>
    <mergeCell ref="AL51:AP51"/>
    <mergeCell ref="AQ51:AU51"/>
    <mergeCell ref="AV51:AZ51"/>
    <mergeCell ref="BB51:BF51"/>
    <mergeCell ref="BY52:CC52"/>
    <mergeCell ref="CE52:CI52"/>
    <mergeCell ref="CK52:CP52"/>
    <mergeCell ref="CQ52:CU52"/>
    <mergeCell ref="CW52:DA52"/>
    <mergeCell ref="E53:F53"/>
    <mergeCell ref="H53:L53"/>
    <mergeCell ref="M53:P53"/>
    <mergeCell ref="R53:U53"/>
    <mergeCell ref="W53:AA53"/>
    <mergeCell ref="AQ52:AU52"/>
    <mergeCell ref="AV52:AZ52"/>
    <mergeCell ref="BB52:BF52"/>
    <mergeCell ref="BG52:BK52"/>
    <mergeCell ref="BM52:BQ52"/>
    <mergeCell ref="BT52:BW52"/>
    <mergeCell ref="CQ53:CU53"/>
    <mergeCell ref="CW53:DA53"/>
    <mergeCell ref="BM53:BQ53"/>
    <mergeCell ref="BT53:BW53"/>
    <mergeCell ref="BY53:CC53"/>
    <mergeCell ref="CE53:CI53"/>
    <mergeCell ref="CK53:CP53"/>
    <mergeCell ref="E52:F52"/>
    <mergeCell ref="B54:D54"/>
    <mergeCell ref="E54:F54"/>
    <mergeCell ref="H54:L54"/>
    <mergeCell ref="M54:P54"/>
    <mergeCell ref="R54:U54"/>
    <mergeCell ref="W54:AA54"/>
    <mergeCell ref="AB54:AF54"/>
    <mergeCell ref="AG54:AK54"/>
    <mergeCell ref="BG53:BK53"/>
    <mergeCell ref="AB53:AF53"/>
    <mergeCell ref="AG53:AK53"/>
    <mergeCell ref="AL53:AP53"/>
    <mergeCell ref="AQ53:AU53"/>
    <mergeCell ref="AV53:AZ53"/>
    <mergeCell ref="BB53:BF53"/>
    <mergeCell ref="CW54:DA54"/>
    <mergeCell ref="AL54:AP54"/>
    <mergeCell ref="AQ54:AU54"/>
    <mergeCell ref="AV54:AZ54"/>
    <mergeCell ref="BB54:BF54"/>
    <mergeCell ref="BG54:BK54"/>
    <mergeCell ref="BM54:BQ54"/>
    <mergeCell ref="BT54:BW54"/>
    <mergeCell ref="BY54:CC54"/>
    <mergeCell ref="CE54:CI54"/>
    <mergeCell ref="CQ55:CU55"/>
    <mergeCell ref="AG55:AK55"/>
    <mergeCell ref="E55:F55"/>
    <mergeCell ref="H55:L55"/>
    <mergeCell ref="M55:P55"/>
    <mergeCell ref="R55:U55"/>
    <mergeCell ref="W55:AA55"/>
    <mergeCell ref="AB55:AF55"/>
    <mergeCell ref="CK54:CP54"/>
    <mergeCell ref="CQ54:CU54"/>
    <mergeCell ref="AL55:AP55"/>
    <mergeCell ref="AQ55:AU55"/>
    <mergeCell ref="AV55:AZ55"/>
    <mergeCell ref="BB55:BF55"/>
    <mergeCell ref="BG55:BK55"/>
    <mergeCell ref="CT62:DB62"/>
    <mergeCell ref="E59:F59"/>
    <mergeCell ref="H59:V59"/>
    <mergeCell ref="W59:AK59"/>
    <mergeCell ref="AL59:AZ59"/>
    <mergeCell ref="BB59:BR59"/>
    <mergeCell ref="BT59:CJ59"/>
    <mergeCell ref="H58:V58"/>
    <mergeCell ref="W58:AK58"/>
    <mergeCell ref="AL58:AZ58"/>
    <mergeCell ref="BB58:BR58"/>
    <mergeCell ref="BT58:CJ58"/>
    <mergeCell ref="CK58:DB58"/>
    <mergeCell ref="CK56:DB56"/>
    <mergeCell ref="B59:D59"/>
    <mergeCell ref="A39:D39"/>
    <mergeCell ref="H56:V56"/>
    <mergeCell ref="W56:AK56"/>
    <mergeCell ref="AL56:AZ56"/>
    <mergeCell ref="BB56:BR56"/>
    <mergeCell ref="CK59:DB59"/>
    <mergeCell ref="CK57:DB57"/>
    <mergeCell ref="E58:F58"/>
    <mergeCell ref="E57:F57"/>
    <mergeCell ref="H57:V57"/>
    <mergeCell ref="W57:AK57"/>
    <mergeCell ref="AL57:AZ57"/>
    <mergeCell ref="BB57:BR57"/>
    <mergeCell ref="BT57:CJ57"/>
    <mergeCell ref="BT56:CJ56"/>
    <mergeCell ref="CW55:DA55"/>
    <mergeCell ref="E56:F56"/>
    <mergeCell ref="BM55:BQ55"/>
    <mergeCell ref="BT55:BW55"/>
    <mergeCell ref="BY55:CC55"/>
    <mergeCell ref="CE55:CI55"/>
    <mergeCell ref="CK55:CP55"/>
  </mergeCells>
  <phoneticPr fontId="23"/>
  <pageMargins left="0.78740157480314965" right="0.78740157480314965" top="0.78740157480314965" bottom="0.70866141732283472" header="0.51181102362204722" footer="0.51181102362204722"/>
  <pageSetup paperSize="9" scale="95" firstPageNumber="26" orientation="portrait" useFirstPageNumber="1" r:id="rId1"/>
  <headerFooter alignWithMargins="0">
    <oddFooter>&amp;C&amp;"ＭＳ 明朝,標準"&amp;10－&amp;P－</oddFooter>
  </headerFooter>
  <colBreaks count="1" manualBreakCount="1"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4"/>
  </sheetPr>
  <dimension ref="A1:AR34"/>
  <sheetViews>
    <sheetView view="pageBreakPreview" zoomScale="124" zoomScaleNormal="100" zoomScaleSheetLayoutView="124" workbookViewId="0"/>
  </sheetViews>
  <sheetFormatPr defaultColWidth="9" defaultRowHeight="12" x14ac:dyDescent="0.15"/>
  <cols>
    <col min="1" max="5" width="1.75" style="50" customWidth="1"/>
    <col min="6" max="7" width="1.625" style="50" customWidth="1"/>
    <col min="8" max="19" width="1.75" style="50" customWidth="1"/>
    <col min="20" max="20" width="1" style="50" customWidth="1"/>
    <col min="21" max="44" width="2.125" style="50" customWidth="1"/>
    <col min="45" max="46" width="1.75" style="50" customWidth="1"/>
    <col min="47" max="58" width="1.625" style="50" customWidth="1"/>
    <col min="59" max="59" width="9" style="50" bestFit="1"/>
    <col min="60" max="16384" width="9" style="50"/>
  </cols>
  <sheetData>
    <row r="1" spans="1:44" ht="15.75" customHeight="1" x14ac:dyDescent="0.15">
      <c r="A1" s="51" t="s">
        <v>467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1:44" ht="15.75" customHeight="1" x14ac:dyDescent="0.15">
      <c r="A2" s="51"/>
      <c r="B2" s="52"/>
      <c r="C2" s="52"/>
      <c r="D2" s="135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44" ht="12" customHeight="1" x14ac:dyDescent="0.15">
      <c r="A3" s="5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 t="s">
        <v>671</v>
      </c>
      <c r="AK3" s="181"/>
      <c r="AL3" s="181"/>
      <c r="AM3" s="181"/>
      <c r="AN3" s="181"/>
      <c r="AO3" s="181"/>
      <c r="AP3" s="181"/>
      <c r="AQ3" s="181"/>
      <c r="AR3" s="181"/>
    </row>
    <row r="4" spans="1:44" ht="6.75" customHeight="1" x14ac:dyDescent="0.15"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</row>
    <row r="5" spans="1:44" ht="22.5" customHeight="1" x14ac:dyDescent="0.15">
      <c r="A5" s="353" t="s">
        <v>126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7"/>
      <c r="U5" s="577" t="s">
        <v>337</v>
      </c>
      <c r="V5" s="577"/>
      <c r="W5" s="577"/>
      <c r="X5" s="577"/>
      <c r="Y5" s="577"/>
      <c r="Z5" s="577"/>
      <c r="AA5" s="577" t="s">
        <v>284</v>
      </c>
      <c r="AB5" s="577"/>
      <c r="AC5" s="577"/>
      <c r="AD5" s="577"/>
      <c r="AE5" s="577"/>
      <c r="AF5" s="577"/>
      <c r="AG5" s="579" t="s">
        <v>354</v>
      </c>
      <c r="AH5" s="580"/>
      <c r="AI5" s="580"/>
      <c r="AJ5" s="580"/>
      <c r="AK5" s="580"/>
      <c r="AL5" s="581"/>
      <c r="AM5" s="585" t="s">
        <v>693</v>
      </c>
      <c r="AN5" s="586"/>
      <c r="AO5" s="586"/>
      <c r="AP5" s="586"/>
      <c r="AQ5" s="586"/>
      <c r="AR5" s="586"/>
    </row>
    <row r="6" spans="1:44" ht="22.5" customHeight="1" x14ac:dyDescent="0.15">
      <c r="A6" s="355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61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82"/>
      <c r="AH6" s="583"/>
      <c r="AI6" s="583"/>
      <c r="AJ6" s="583"/>
      <c r="AK6" s="583"/>
      <c r="AL6" s="584"/>
      <c r="AM6" s="587"/>
      <c r="AN6" s="588"/>
      <c r="AO6" s="588"/>
      <c r="AP6" s="588"/>
      <c r="AQ6" s="588"/>
      <c r="AR6" s="588"/>
    </row>
    <row r="7" spans="1:44" ht="6.75" customHeight="1" x14ac:dyDescent="0.15">
      <c r="U7" s="194"/>
      <c r="V7" s="195"/>
      <c r="W7" s="195"/>
      <c r="X7" s="195"/>
      <c r="Y7" s="195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</row>
    <row r="8" spans="1:44" ht="21" customHeight="1" x14ac:dyDescent="0.15">
      <c r="B8" s="589" t="s">
        <v>468</v>
      </c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43"/>
      <c r="U8" s="191"/>
      <c r="V8" s="590">
        <f>SUM(V10,V14,V20,V28,V30)</f>
        <v>47443</v>
      </c>
      <c r="W8" s="590"/>
      <c r="X8" s="590"/>
      <c r="Y8" s="590"/>
      <c r="Z8" s="225"/>
      <c r="AA8" s="225"/>
      <c r="AB8" s="590">
        <f>SUM(AB10,AB14,AB20,AB28,AB30)</f>
        <v>114860</v>
      </c>
      <c r="AC8" s="590"/>
      <c r="AD8" s="590"/>
      <c r="AE8" s="590"/>
      <c r="AF8" s="225"/>
      <c r="AG8" s="225"/>
      <c r="AH8" s="590">
        <f>SUM(AH10,AH14,AH20,AH28,AH30)</f>
        <v>55738</v>
      </c>
      <c r="AI8" s="590"/>
      <c r="AJ8" s="590"/>
      <c r="AK8" s="590"/>
      <c r="AL8" s="225"/>
      <c r="AM8" s="225"/>
      <c r="AN8" s="591">
        <f>ROUNDUP(AB8/V8,3)</f>
        <v>2.4219999999999997</v>
      </c>
      <c r="AO8" s="591"/>
      <c r="AP8" s="591"/>
      <c r="AQ8" s="591"/>
      <c r="AR8" s="181"/>
    </row>
    <row r="9" spans="1:44" ht="18.75" customHeight="1" x14ac:dyDescent="0.15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9"/>
      <c r="U9" s="191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225"/>
      <c r="AG9" s="187"/>
      <c r="AH9" s="187"/>
      <c r="AI9" s="187"/>
      <c r="AJ9" s="187"/>
      <c r="AK9" s="187"/>
      <c r="AL9" s="187"/>
      <c r="AM9" s="225"/>
      <c r="AN9" s="202"/>
      <c r="AO9" s="202"/>
      <c r="AP9" s="202"/>
      <c r="AQ9" s="202"/>
      <c r="AR9" s="181"/>
    </row>
    <row r="10" spans="1:44" ht="21" customHeight="1" x14ac:dyDescent="0.15">
      <c r="B10" s="347" t="s">
        <v>472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9"/>
      <c r="U10" s="193"/>
      <c r="V10" s="293">
        <f>SUM(V11:Y12)</f>
        <v>458</v>
      </c>
      <c r="W10" s="293"/>
      <c r="X10" s="293"/>
      <c r="Y10" s="293"/>
      <c r="Z10" s="187"/>
      <c r="AA10" s="187"/>
      <c r="AB10" s="293">
        <f>SUM(AB11:AE12)</f>
        <v>1067</v>
      </c>
      <c r="AC10" s="293"/>
      <c r="AD10" s="293"/>
      <c r="AE10" s="293"/>
      <c r="AF10" s="187"/>
      <c r="AG10" s="187"/>
      <c r="AH10" s="293">
        <f>SUM(AH11:AK12)</f>
        <v>758</v>
      </c>
      <c r="AI10" s="293"/>
      <c r="AJ10" s="293"/>
      <c r="AK10" s="293"/>
      <c r="AL10" s="187"/>
      <c r="AM10" s="187"/>
      <c r="AN10" s="575">
        <f>ROUNDUP(AB10/V10,3)</f>
        <v>2.33</v>
      </c>
      <c r="AO10" s="575"/>
      <c r="AP10" s="575"/>
      <c r="AQ10" s="575"/>
      <c r="AR10" s="187"/>
    </row>
    <row r="11" spans="1:44" ht="21" customHeight="1" x14ac:dyDescent="0.15">
      <c r="B11" s="70"/>
      <c r="C11" s="347" t="s">
        <v>422</v>
      </c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9"/>
      <c r="U11" s="193"/>
      <c r="V11" s="293">
        <v>362</v>
      </c>
      <c r="W11" s="293"/>
      <c r="X11" s="293"/>
      <c r="Y11" s="293"/>
      <c r="Z11" s="187"/>
      <c r="AA11" s="187"/>
      <c r="AB11" s="293">
        <v>855</v>
      </c>
      <c r="AC11" s="293"/>
      <c r="AD11" s="293"/>
      <c r="AE11" s="293"/>
      <c r="AF11" s="187"/>
      <c r="AG11" s="187"/>
      <c r="AH11" s="293">
        <v>633</v>
      </c>
      <c r="AI11" s="293"/>
      <c r="AJ11" s="293"/>
      <c r="AK11" s="293"/>
      <c r="AL11" s="187"/>
      <c r="AM11" s="187"/>
      <c r="AN11" s="575">
        <f>ROUNDUP(AB11/V11,3)</f>
        <v>2.3620000000000001</v>
      </c>
      <c r="AO11" s="575"/>
      <c r="AP11" s="575"/>
      <c r="AQ11" s="575"/>
      <c r="AR11" s="181"/>
    </row>
    <row r="12" spans="1:44" ht="21" customHeight="1" x14ac:dyDescent="0.15">
      <c r="B12" s="70"/>
      <c r="C12" s="347" t="s">
        <v>476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9"/>
      <c r="U12" s="193"/>
      <c r="V12" s="293">
        <v>96</v>
      </c>
      <c r="W12" s="293"/>
      <c r="X12" s="293"/>
      <c r="Y12" s="293"/>
      <c r="Z12" s="187"/>
      <c r="AA12" s="187"/>
      <c r="AB12" s="293">
        <v>212</v>
      </c>
      <c r="AC12" s="293"/>
      <c r="AD12" s="293"/>
      <c r="AE12" s="293"/>
      <c r="AF12" s="187"/>
      <c r="AG12" s="187"/>
      <c r="AH12" s="293">
        <v>125</v>
      </c>
      <c r="AI12" s="293"/>
      <c r="AJ12" s="293"/>
      <c r="AK12" s="293"/>
      <c r="AL12" s="187"/>
      <c r="AM12" s="187"/>
      <c r="AN12" s="575">
        <f>ROUNDUP(AB12/V12,3)</f>
        <v>2.2090000000000001</v>
      </c>
      <c r="AO12" s="575"/>
      <c r="AP12" s="575"/>
      <c r="AQ12" s="575"/>
      <c r="AR12" s="181"/>
    </row>
    <row r="13" spans="1:44" ht="18.75" customHeight="1" x14ac:dyDescent="0.15"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137"/>
      <c r="T13" s="9"/>
      <c r="U13" s="193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202"/>
      <c r="AO13" s="202"/>
      <c r="AP13" s="202"/>
      <c r="AQ13" s="202"/>
      <c r="AR13" s="181"/>
    </row>
    <row r="14" spans="1:44" ht="21" customHeight="1" x14ac:dyDescent="0.15">
      <c r="B14" s="576" t="s">
        <v>286</v>
      </c>
      <c r="C14" s="576"/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6"/>
      <c r="Q14" s="576"/>
      <c r="R14" s="576"/>
      <c r="S14" s="576"/>
      <c r="T14" s="70"/>
      <c r="U14" s="193"/>
      <c r="V14" s="293">
        <f>SUM(V15:Y18)</f>
        <v>580</v>
      </c>
      <c r="W14" s="293"/>
      <c r="X14" s="293"/>
      <c r="Y14" s="293"/>
      <c r="Z14" s="187"/>
      <c r="AA14" s="187"/>
      <c r="AB14" s="293">
        <f>SUM(AB15:AE18)</f>
        <v>2116</v>
      </c>
      <c r="AC14" s="293"/>
      <c r="AD14" s="293"/>
      <c r="AE14" s="293"/>
      <c r="AF14" s="187"/>
      <c r="AG14" s="187"/>
      <c r="AH14" s="293">
        <f>SUM(AH15:AK18)</f>
        <v>1606</v>
      </c>
      <c r="AI14" s="293"/>
      <c r="AJ14" s="293"/>
      <c r="AK14" s="293"/>
      <c r="AL14" s="187"/>
      <c r="AM14" s="187"/>
      <c r="AN14" s="575">
        <f>ROUNDUP(AB14/V14,3)</f>
        <v>3.649</v>
      </c>
      <c r="AO14" s="575"/>
      <c r="AP14" s="575"/>
      <c r="AQ14" s="575"/>
      <c r="AR14" s="181"/>
    </row>
    <row r="15" spans="1:44" ht="21" customHeight="1" x14ac:dyDescent="0.15">
      <c r="B15" s="70"/>
      <c r="C15" s="347" t="s">
        <v>73</v>
      </c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9"/>
      <c r="U15" s="193"/>
      <c r="V15" s="293">
        <v>288</v>
      </c>
      <c r="W15" s="293"/>
      <c r="X15" s="293"/>
      <c r="Y15" s="293"/>
      <c r="Z15" s="187"/>
      <c r="AA15" s="187"/>
      <c r="AB15" s="293">
        <v>1066</v>
      </c>
      <c r="AC15" s="293"/>
      <c r="AD15" s="293"/>
      <c r="AE15" s="293"/>
      <c r="AF15" s="187"/>
      <c r="AG15" s="187"/>
      <c r="AH15" s="293">
        <v>854</v>
      </c>
      <c r="AI15" s="293"/>
      <c r="AJ15" s="293"/>
      <c r="AK15" s="293"/>
      <c r="AL15" s="187"/>
      <c r="AM15" s="187"/>
      <c r="AN15" s="575">
        <f>ROUNDUP(AB15/V15,3)</f>
        <v>3.702</v>
      </c>
      <c r="AO15" s="575"/>
      <c r="AP15" s="575"/>
      <c r="AQ15" s="575"/>
      <c r="AR15" s="181"/>
    </row>
    <row r="16" spans="1:44" ht="21" customHeight="1" x14ac:dyDescent="0.15">
      <c r="B16" s="70"/>
      <c r="C16" s="347" t="s">
        <v>269</v>
      </c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9"/>
      <c r="U16" s="193"/>
      <c r="V16" s="293">
        <v>75</v>
      </c>
      <c r="W16" s="293"/>
      <c r="X16" s="293"/>
      <c r="Y16" s="293"/>
      <c r="Z16" s="187"/>
      <c r="AA16" s="187"/>
      <c r="AB16" s="293">
        <v>248</v>
      </c>
      <c r="AC16" s="293"/>
      <c r="AD16" s="293"/>
      <c r="AE16" s="293"/>
      <c r="AF16" s="187"/>
      <c r="AG16" s="187"/>
      <c r="AH16" s="293">
        <v>188</v>
      </c>
      <c r="AI16" s="293"/>
      <c r="AJ16" s="293"/>
      <c r="AK16" s="293"/>
      <c r="AL16" s="187"/>
      <c r="AM16" s="187"/>
      <c r="AN16" s="575">
        <f>ROUNDUP(AB16/V16,3)</f>
        <v>3.3069999999999999</v>
      </c>
      <c r="AO16" s="575"/>
      <c r="AP16" s="575"/>
      <c r="AQ16" s="575"/>
      <c r="AR16" s="181"/>
    </row>
    <row r="17" spans="1:44" ht="21" customHeight="1" x14ac:dyDescent="0.15">
      <c r="B17" s="70"/>
      <c r="C17" s="347" t="s">
        <v>142</v>
      </c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9"/>
      <c r="U17" s="193"/>
      <c r="V17" s="293">
        <v>20</v>
      </c>
      <c r="W17" s="293"/>
      <c r="X17" s="293"/>
      <c r="Y17" s="293"/>
      <c r="Z17" s="187"/>
      <c r="AA17" s="187"/>
      <c r="AB17" s="293">
        <v>71</v>
      </c>
      <c r="AC17" s="293"/>
      <c r="AD17" s="293"/>
      <c r="AE17" s="293"/>
      <c r="AF17" s="187"/>
      <c r="AG17" s="187"/>
      <c r="AH17" s="293">
        <v>51</v>
      </c>
      <c r="AI17" s="293"/>
      <c r="AJ17" s="293"/>
      <c r="AK17" s="293"/>
      <c r="AL17" s="187"/>
      <c r="AM17" s="187"/>
      <c r="AN17" s="575">
        <f>ROUNDUP(AB17/V17,3)</f>
        <v>3.55</v>
      </c>
      <c r="AO17" s="575"/>
      <c r="AP17" s="575"/>
      <c r="AQ17" s="575"/>
      <c r="AR17" s="181"/>
    </row>
    <row r="18" spans="1:44" ht="21" customHeight="1" x14ac:dyDescent="0.15">
      <c r="B18" s="70"/>
      <c r="C18" s="347" t="s">
        <v>479</v>
      </c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9"/>
      <c r="U18" s="193"/>
      <c r="V18" s="293">
        <v>197</v>
      </c>
      <c r="W18" s="293"/>
      <c r="X18" s="293"/>
      <c r="Y18" s="293"/>
      <c r="Z18" s="187"/>
      <c r="AA18" s="187"/>
      <c r="AB18" s="293">
        <v>731</v>
      </c>
      <c r="AC18" s="293"/>
      <c r="AD18" s="293"/>
      <c r="AE18" s="293"/>
      <c r="AF18" s="187"/>
      <c r="AG18" s="187"/>
      <c r="AH18" s="293">
        <v>513</v>
      </c>
      <c r="AI18" s="293"/>
      <c r="AJ18" s="293"/>
      <c r="AK18" s="293"/>
      <c r="AL18" s="187"/>
      <c r="AM18" s="187"/>
      <c r="AN18" s="575">
        <f>ROUNDUP(AB18/V18,3)</f>
        <v>3.7109999999999999</v>
      </c>
      <c r="AO18" s="575"/>
      <c r="AP18" s="575"/>
      <c r="AQ18" s="575"/>
      <c r="AR18" s="181"/>
    </row>
    <row r="19" spans="1:44" ht="18.75" customHeight="1" x14ac:dyDescent="0.15"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137"/>
      <c r="T19" s="9"/>
      <c r="U19" s="193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202"/>
      <c r="AO19" s="202"/>
      <c r="AP19" s="202"/>
      <c r="AQ19" s="202"/>
      <c r="AR19" s="181"/>
    </row>
    <row r="20" spans="1:44" ht="21" customHeight="1" x14ac:dyDescent="0.15">
      <c r="B20" s="347" t="s">
        <v>246</v>
      </c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9"/>
      <c r="U20" s="193"/>
      <c r="V20" s="293">
        <f>SUM(V25,V23,V22,V21)</f>
        <v>30476</v>
      </c>
      <c r="W20" s="293"/>
      <c r="X20" s="293"/>
      <c r="Y20" s="293"/>
      <c r="Z20" s="187"/>
      <c r="AA20" s="187"/>
      <c r="AB20" s="293">
        <f>SUM(AB25,AB23,AB22,AB21)</f>
        <v>83212</v>
      </c>
      <c r="AC20" s="293"/>
      <c r="AD20" s="293"/>
      <c r="AE20" s="293"/>
      <c r="AF20" s="187"/>
      <c r="AG20" s="187"/>
      <c r="AH20" s="293">
        <f>SUM(AH25,AH23,AH22,AH21)</f>
        <v>51373</v>
      </c>
      <c r="AI20" s="293"/>
      <c r="AJ20" s="293"/>
      <c r="AK20" s="293"/>
      <c r="AL20" s="187"/>
      <c r="AM20" s="187"/>
      <c r="AN20" s="575">
        <f>ROUNDUP(AB20/V20,3)</f>
        <v>2.7309999999999999</v>
      </c>
      <c r="AO20" s="575"/>
      <c r="AP20" s="575"/>
      <c r="AQ20" s="575"/>
      <c r="AR20" s="181"/>
    </row>
    <row r="21" spans="1:44" ht="21" customHeight="1" x14ac:dyDescent="0.15">
      <c r="B21" s="70"/>
      <c r="C21" s="347" t="s">
        <v>481</v>
      </c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9"/>
      <c r="U21" s="193"/>
      <c r="V21" s="293">
        <v>1421</v>
      </c>
      <c r="W21" s="293"/>
      <c r="X21" s="293"/>
      <c r="Y21" s="293"/>
      <c r="Z21" s="187"/>
      <c r="AA21" s="187"/>
      <c r="AB21" s="293">
        <v>3134</v>
      </c>
      <c r="AC21" s="293"/>
      <c r="AD21" s="293"/>
      <c r="AE21" s="293"/>
      <c r="AF21" s="187"/>
      <c r="AG21" s="187"/>
      <c r="AH21" s="293">
        <v>1976</v>
      </c>
      <c r="AI21" s="293"/>
      <c r="AJ21" s="293"/>
      <c r="AK21" s="293"/>
      <c r="AL21" s="187"/>
      <c r="AM21" s="187"/>
      <c r="AN21" s="575">
        <f>ROUNDUP(AB21/V21,3)</f>
        <v>2.206</v>
      </c>
      <c r="AO21" s="575"/>
      <c r="AP21" s="575"/>
      <c r="AQ21" s="575"/>
      <c r="AR21" s="181"/>
    </row>
    <row r="22" spans="1:44" ht="21" customHeight="1" x14ac:dyDescent="0.15">
      <c r="B22" s="70"/>
      <c r="C22" s="347" t="s">
        <v>483</v>
      </c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9"/>
      <c r="U22" s="193"/>
      <c r="V22" s="293">
        <v>27543</v>
      </c>
      <c r="W22" s="293"/>
      <c r="X22" s="293"/>
      <c r="Y22" s="293"/>
      <c r="Z22" s="187"/>
      <c r="AA22" s="187"/>
      <c r="AB22" s="293">
        <v>74957</v>
      </c>
      <c r="AC22" s="293"/>
      <c r="AD22" s="293"/>
      <c r="AE22" s="293"/>
      <c r="AF22" s="187"/>
      <c r="AG22" s="187"/>
      <c r="AH22" s="293">
        <v>45595</v>
      </c>
      <c r="AI22" s="293"/>
      <c r="AJ22" s="293"/>
      <c r="AK22" s="293"/>
      <c r="AL22" s="187"/>
      <c r="AM22" s="187"/>
      <c r="AN22" s="575">
        <f>ROUNDUP(AB22/V22,3)</f>
        <v>2.722</v>
      </c>
      <c r="AO22" s="575"/>
      <c r="AP22" s="575"/>
      <c r="AQ22" s="575"/>
      <c r="AR22" s="181"/>
    </row>
    <row r="23" spans="1:44" ht="21" customHeight="1" x14ac:dyDescent="0.15">
      <c r="B23" s="70"/>
      <c r="C23" s="347" t="s">
        <v>485</v>
      </c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9"/>
      <c r="U23" s="193"/>
      <c r="V23" s="293">
        <v>934</v>
      </c>
      <c r="W23" s="293"/>
      <c r="X23" s="293"/>
      <c r="Y23" s="293"/>
      <c r="Z23" s="187"/>
      <c r="AA23" s="187"/>
      <c r="AB23" s="293">
        <v>3139</v>
      </c>
      <c r="AC23" s="293"/>
      <c r="AD23" s="293"/>
      <c r="AE23" s="293"/>
      <c r="AF23" s="187"/>
      <c r="AG23" s="187"/>
      <c r="AH23" s="293">
        <v>2355</v>
      </c>
      <c r="AI23" s="293"/>
      <c r="AJ23" s="293"/>
      <c r="AK23" s="293"/>
      <c r="AL23" s="187"/>
      <c r="AM23" s="187"/>
      <c r="AN23" s="575">
        <f>ROUNDUP(AB23/V23,3)</f>
        <v>3.3609999999999998</v>
      </c>
      <c r="AO23" s="575"/>
      <c r="AP23" s="575"/>
      <c r="AQ23" s="575"/>
      <c r="AR23" s="181"/>
    </row>
    <row r="24" spans="1:44" ht="21" customHeight="1" x14ac:dyDescent="0.15">
      <c r="B24" s="70"/>
      <c r="C24" s="347" t="s">
        <v>440</v>
      </c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9"/>
      <c r="U24" s="193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202"/>
      <c r="AO24" s="202"/>
      <c r="AP24" s="202"/>
      <c r="AQ24" s="202"/>
      <c r="AR24" s="181"/>
    </row>
    <row r="25" spans="1:44" ht="21" customHeight="1" x14ac:dyDescent="0.15">
      <c r="B25" s="70"/>
      <c r="C25" s="347" t="s">
        <v>485</v>
      </c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9"/>
      <c r="U25" s="193"/>
      <c r="V25" s="293">
        <v>578</v>
      </c>
      <c r="W25" s="293"/>
      <c r="X25" s="293"/>
      <c r="Y25" s="293"/>
      <c r="Z25" s="187"/>
      <c r="AA25" s="187"/>
      <c r="AB25" s="293">
        <v>1982</v>
      </c>
      <c r="AC25" s="293"/>
      <c r="AD25" s="293"/>
      <c r="AE25" s="293"/>
      <c r="AF25" s="187"/>
      <c r="AG25" s="187"/>
      <c r="AH25" s="293">
        <v>1447</v>
      </c>
      <c r="AI25" s="293"/>
      <c r="AJ25" s="293"/>
      <c r="AK25" s="293"/>
      <c r="AL25" s="187"/>
      <c r="AM25" s="187"/>
      <c r="AN25" s="575">
        <f>ROUNDUP(AB25/V25,3)</f>
        <v>3.4299999999999997</v>
      </c>
      <c r="AO25" s="575"/>
      <c r="AP25" s="575"/>
      <c r="AQ25" s="575"/>
      <c r="AR25" s="181"/>
    </row>
    <row r="26" spans="1:44" ht="21" customHeight="1" x14ac:dyDescent="0.15">
      <c r="B26" s="70"/>
      <c r="C26" s="347" t="s">
        <v>486</v>
      </c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9"/>
      <c r="U26" s="193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202"/>
      <c r="AO26" s="202"/>
      <c r="AP26" s="202"/>
      <c r="AQ26" s="202"/>
      <c r="AR26" s="181"/>
    </row>
    <row r="27" spans="1:44" ht="18.75" customHeight="1" x14ac:dyDescent="0.1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137"/>
      <c r="T27" s="9"/>
      <c r="U27" s="193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202"/>
      <c r="AO27" s="202"/>
      <c r="AP27" s="202"/>
      <c r="AQ27" s="202"/>
      <c r="AR27" s="181"/>
    </row>
    <row r="28" spans="1:44" ht="21" customHeight="1" x14ac:dyDescent="0.15">
      <c r="B28" s="347" t="s">
        <v>478</v>
      </c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9"/>
      <c r="U28" s="193"/>
      <c r="V28" s="291">
        <v>14818</v>
      </c>
      <c r="W28" s="291"/>
      <c r="X28" s="291"/>
      <c r="Y28" s="291"/>
      <c r="Z28" s="166"/>
      <c r="AA28" s="166"/>
      <c r="AB28" s="291">
        <v>25538</v>
      </c>
      <c r="AC28" s="291"/>
      <c r="AD28" s="291"/>
      <c r="AE28" s="291"/>
      <c r="AF28" s="166"/>
      <c r="AG28" s="166"/>
      <c r="AH28" s="319">
        <v>22</v>
      </c>
      <c r="AI28" s="319"/>
      <c r="AJ28" s="319"/>
      <c r="AK28" s="319"/>
      <c r="AL28" s="166"/>
      <c r="AM28" s="166"/>
      <c r="AN28" s="574">
        <f>ROUNDUP(AB28/V28,3)</f>
        <v>1.724</v>
      </c>
      <c r="AO28" s="574"/>
      <c r="AP28" s="574"/>
      <c r="AQ28" s="574"/>
      <c r="AR28" s="181"/>
    </row>
    <row r="29" spans="1:44" ht="18.75" customHeight="1" x14ac:dyDescent="0.1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137"/>
      <c r="T29" s="9"/>
      <c r="U29" s="193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226"/>
      <c r="AO29" s="226"/>
      <c r="AP29" s="226"/>
      <c r="AQ29" s="226"/>
      <c r="AR29" s="181"/>
    </row>
    <row r="30" spans="1:44" ht="21" customHeight="1" x14ac:dyDescent="0.15">
      <c r="B30" s="347" t="s">
        <v>488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9"/>
      <c r="U30" s="193"/>
      <c r="V30" s="291">
        <v>1111</v>
      </c>
      <c r="W30" s="291"/>
      <c r="X30" s="291"/>
      <c r="Y30" s="291"/>
      <c r="Z30" s="166"/>
      <c r="AA30" s="166"/>
      <c r="AB30" s="291">
        <v>2927</v>
      </c>
      <c r="AC30" s="291"/>
      <c r="AD30" s="291"/>
      <c r="AE30" s="291"/>
      <c r="AF30" s="166"/>
      <c r="AG30" s="166"/>
      <c r="AH30" s="291">
        <v>1979</v>
      </c>
      <c r="AI30" s="291"/>
      <c r="AJ30" s="291"/>
      <c r="AK30" s="291"/>
      <c r="AL30" s="166"/>
      <c r="AM30" s="166"/>
      <c r="AN30" s="574">
        <f>ROUNDUP(AB30/V30,3)</f>
        <v>2.6349999999999998</v>
      </c>
      <c r="AO30" s="574"/>
      <c r="AP30" s="574"/>
      <c r="AQ30" s="574"/>
      <c r="AR30" s="181"/>
    </row>
    <row r="31" spans="1:44" ht="6.75" customHeight="1" x14ac:dyDescent="0.15">
      <c r="R31" s="62"/>
      <c r="U31" s="75"/>
      <c r="V31" s="62"/>
      <c r="W31" s="62"/>
      <c r="X31" s="62"/>
      <c r="Y31" s="62"/>
    </row>
    <row r="32" spans="1:44" ht="6.75" customHeight="1" x14ac:dyDescent="0.1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</row>
    <row r="33" spans="33:44" x14ac:dyDescent="0.15">
      <c r="AG33" s="362" t="s">
        <v>234</v>
      </c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</row>
    <row r="34" spans="33:44" ht="10.5" customHeight="1" x14ac:dyDescent="0.15"/>
  </sheetData>
  <mergeCells count="88">
    <mergeCell ref="B8:S8"/>
    <mergeCell ref="V8:Y8"/>
    <mergeCell ref="AB8:AE8"/>
    <mergeCell ref="AH8:AK8"/>
    <mergeCell ref="AN8:AQ8"/>
    <mergeCell ref="A5:T6"/>
    <mergeCell ref="U5:Z6"/>
    <mergeCell ref="AA5:AF6"/>
    <mergeCell ref="AG5:AL6"/>
    <mergeCell ref="AM5:AR6"/>
    <mergeCell ref="C11:S11"/>
    <mergeCell ref="V11:Y11"/>
    <mergeCell ref="AB11:AE11"/>
    <mergeCell ref="AH11:AK11"/>
    <mergeCell ref="AN11:AQ11"/>
    <mergeCell ref="B10:S10"/>
    <mergeCell ref="V10:Y10"/>
    <mergeCell ref="AB10:AE10"/>
    <mergeCell ref="AH10:AK10"/>
    <mergeCell ref="AN10:AQ10"/>
    <mergeCell ref="B14:S14"/>
    <mergeCell ref="V14:Y14"/>
    <mergeCell ref="AB14:AE14"/>
    <mergeCell ref="AH14:AK14"/>
    <mergeCell ref="AN14:AQ14"/>
    <mergeCell ref="C12:S12"/>
    <mergeCell ref="V12:Y12"/>
    <mergeCell ref="AB12:AE12"/>
    <mergeCell ref="AH12:AK12"/>
    <mergeCell ref="AN12:AQ12"/>
    <mergeCell ref="C16:S16"/>
    <mergeCell ref="V16:Y16"/>
    <mergeCell ref="AB16:AE16"/>
    <mergeCell ref="AH16:AK16"/>
    <mergeCell ref="AN16:AQ16"/>
    <mergeCell ref="C15:S15"/>
    <mergeCell ref="V15:Y15"/>
    <mergeCell ref="AB15:AE15"/>
    <mergeCell ref="AH15:AK15"/>
    <mergeCell ref="AN15:AQ15"/>
    <mergeCell ref="C18:S18"/>
    <mergeCell ref="V18:Y18"/>
    <mergeCell ref="AB18:AE18"/>
    <mergeCell ref="AH18:AK18"/>
    <mergeCell ref="AN18:AQ18"/>
    <mergeCell ref="C17:S17"/>
    <mergeCell ref="V17:Y17"/>
    <mergeCell ref="AB17:AE17"/>
    <mergeCell ref="AH17:AK17"/>
    <mergeCell ref="AN17:AQ17"/>
    <mergeCell ref="C21:S21"/>
    <mergeCell ref="V21:Y21"/>
    <mergeCell ref="AB21:AE21"/>
    <mergeCell ref="AH21:AK21"/>
    <mergeCell ref="AN21:AQ21"/>
    <mergeCell ref="B20:S20"/>
    <mergeCell ref="V20:Y20"/>
    <mergeCell ref="AB20:AE20"/>
    <mergeCell ref="AH20:AK20"/>
    <mergeCell ref="AN20:AQ20"/>
    <mergeCell ref="AN25:AQ25"/>
    <mergeCell ref="C22:S22"/>
    <mergeCell ref="V22:Y22"/>
    <mergeCell ref="AB22:AE22"/>
    <mergeCell ref="AH22:AK22"/>
    <mergeCell ref="AN22:AQ22"/>
    <mergeCell ref="C23:S23"/>
    <mergeCell ref="V23:Y23"/>
    <mergeCell ref="AB23:AE23"/>
    <mergeCell ref="AH23:AK23"/>
    <mergeCell ref="AN23:AQ23"/>
    <mergeCell ref="C24:S24"/>
    <mergeCell ref="C25:S25"/>
    <mergeCell ref="V25:Y25"/>
    <mergeCell ref="AB25:AE25"/>
    <mergeCell ref="AH25:AK25"/>
    <mergeCell ref="AG33:AR33"/>
    <mergeCell ref="C26:S26"/>
    <mergeCell ref="B28:S28"/>
    <mergeCell ref="V28:Y28"/>
    <mergeCell ref="AB28:AE28"/>
    <mergeCell ref="AH28:AK28"/>
    <mergeCell ref="AN28:AQ28"/>
    <mergeCell ref="B30:S30"/>
    <mergeCell ref="V30:Y30"/>
    <mergeCell ref="AB30:AE30"/>
    <mergeCell ref="AH30:AK30"/>
    <mergeCell ref="AN30:AQ30"/>
  </mergeCells>
  <phoneticPr fontId="23"/>
  <pageMargins left="0.78740157480314965" right="0.78740157480314965" top="0.78740157480314965" bottom="0.70866141732283472" header="0.51181102362204722" footer="0.51181102362204722"/>
  <pageSetup paperSize="9" firstPageNumber="0" orientation="portrait" r:id="rId1"/>
  <headerFooter alignWithMargins="0">
    <oddFooter>&amp;C&amp;"ＭＳ 明朝,標準"&amp;10－&amp;A－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4"/>
    <pageSetUpPr fitToPage="1"/>
  </sheetPr>
  <dimension ref="A1:BC74"/>
  <sheetViews>
    <sheetView view="pageBreakPreview" zoomScale="95" zoomScaleNormal="100" zoomScaleSheetLayoutView="95" workbookViewId="0">
      <pane ySplit="7" topLeftCell="A8" activePane="bottomLeft" state="frozen"/>
      <selection activeCell="AJ28" sqref="AJ28"/>
      <selection pane="bottomLeft"/>
    </sheetView>
  </sheetViews>
  <sheetFormatPr defaultColWidth="9" defaultRowHeight="12" x14ac:dyDescent="0.15"/>
  <cols>
    <col min="1" max="12" width="1.625" style="50" customWidth="1"/>
    <col min="13" max="13" width="1" style="50" customWidth="1"/>
    <col min="14" max="14" width="1.625" style="50" customWidth="1"/>
    <col min="15" max="15" width="1" style="50" customWidth="1"/>
    <col min="16" max="32" width="1.625" style="50" customWidth="1"/>
    <col min="33" max="33" width="0.75" style="50" customWidth="1"/>
    <col min="34" max="36" width="1.625" style="50" customWidth="1"/>
    <col min="37" max="37" width="1.25" style="50" customWidth="1"/>
    <col min="38" max="62" width="1.625" style="50" customWidth="1"/>
    <col min="63" max="63" width="9" style="50" bestFit="1"/>
    <col min="64" max="16384" width="9" style="50"/>
  </cols>
  <sheetData>
    <row r="1" spans="1:55" ht="15" customHeight="1" x14ac:dyDescent="0.15">
      <c r="A1" s="51" t="s">
        <v>173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55" x14ac:dyDescent="0.1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462" t="s">
        <v>671</v>
      </c>
      <c r="AS2" s="462"/>
      <c r="AT2" s="462"/>
      <c r="AU2" s="462"/>
      <c r="AV2" s="462"/>
      <c r="AW2" s="462"/>
      <c r="AX2" s="462"/>
      <c r="AY2" s="462"/>
      <c r="AZ2" s="462"/>
      <c r="BA2" s="462"/>
      <c r="BB2" s="462"/>
      <c r="BC2" s="462"/>
    </row>
    <row r="3" spans="1:55" ht="6.75" customHeight="1" x14ac:dyDescent="0.1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</row>
    <row r="4" spans="1:55" ht="22.5" customHeight="1" x14ac:dyDescent="0.15">
      <c r="A4" s="566" t="s">
        <v>87</v>
      </c>
      <c r="B4" s="519"/>
      <c r="C4" s="519"/>
      <c r="D4" s="519"/>
      <c r="E4" s="519"/>
      <c r="F4" s="563" t="s">
        <v>212</v>
      </c>
      <c r="G4" s="613"/>
      <c r="H4" s="613"/>
      <c r="I4" s="613"/>
      <c r="J4" s="614"/>
      <c r="K4" s="551" t="s">
        <v>490</v>
      </c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553"/>
      <c r="AN4" s="621" t="s">
        <v>491</v>
      </c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  <c r="AZ4" s="515"/>
      <c r="BA4" s="515"/>
      <c r="BB4" s="515"/>
      <c r="BC4" s="515"/>
    </row>
    <row r="5" spans="1:55" ht="22.5" customHeight="1" x14ac:dyDescent="0.15">
      <c r="A5" s="571"/>
      <c r="B5" s="545"/>
      <c r="C5" s="545"/>
      <c r="D5" s="545"/>
      <c r="E5" s="545"/>
      <c r="F5" s="615"/>
      <c r="G5" s="616"/>
      <c r="H5" s="616"/>
      <c r="I5" s="616"/>
      <c r="J5" s="617"/>
      <c r="K5" s="528" t="s">
        <v>494</v>
      </c>
      <c r="L5" s="529"/>
      <c r="M5" s="529"/>
      <c r="N5" s="529"/>
      <c r="O5" s="599"/>
      <c r="P5" s="623" t="s">
        <v>495</v>
      </c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46"/>
      <c r="AJ5" s="624" t="s">
        <v>497</v>
      </c>
      <c r="AK5" s="625"/>
      <c r="AL5" s="625"/>
      <c r="AM5" s="626"/>
      <c r="AN5" s="622" t="s">
        <v>362</v>
      </c>
      <c r="AO5" s="502"/>
      <c r="AP5" s="502"/>
      <c r="AQ5" s="592"/>
      <c r="AR5" s="539" t="s">
        <v>501</v>
      </c>
      <c r="AS5" s="540"/>
      <c r="AT5" s="540"/>
      <c r="AU5" s="541"/>
      <c r="AV5" s="597" t="s">
        <v>335</v>
      </c>
      <c r="AW5" s="597"/>
      <c r="AX5" s="597"/>
      <c r="AY5" s="598"/>
      <c r="AZ5" s="597" t="s">
        <v>263</v>
      </c>
      <c r="BA5" s="597"/>
      <c r="BB5" s="597"/>
      <c r="BC5" s="598"/>
    </row>
    <row r="6" spans="1:55" ht="22.5" customHeight="1" x14ac:dyDescent="0.15">
      <c r="A6" s="571"/>
      <c r="B6" s="545"/>
      <c r="C6" s="545"/>
      <c r="D6" s="545"/>
      <c r="E6" s="545"/>
      <c r="F6" s="615"/>
      <c r="G6" s="616"/>
      <c r="H6" s="616"/>
      <c r="I6" s="616"/>
      <c r="J6" s="617"/>
      <c r="K6" s="622"/>
      <c r="L6" s="502"/>
      <c r="M6" s="502"/>
      <c r="N6" s="502"/>
      <c r="O6" s="592"/>
      <c r="P6" s="528" t="s">
        <v>362</v>
      </c>
      <c r="Q6" s="529"/>
      <c r="R6" s="529"/>
      <c r="S6" s="599"/>
      <c r="T6" s="600" t="s">
        <v>160</v>
      </c>
      <c r="U6" s="601"/>
      <c r="V6" s="601"/>
      <c r="W6" s="602"/>
      <c r="X6" s="539" t="s">
        <v>296</v>
      </c>
      <c r="Y6" s="540"/>
      <c r="Z6" s="540"/>
      <c r="AA6" s="541"/>
      <c r="AB6" s="539" t="s">
        <v>504</v>
      </c>
      <c r="AC6" s="540"/>
      <c r="AD6" s="540"/>
      <c r="AE6" s="541"/>
      <c r="AF6" s="606" t="s">
        <v>480</v>
      </c>
      <c r="AG6" s="607"/>
      <c r="AH6" s="607"/>
      <c r="AI6" s="608"/>
      <c r="AJ6" s="627"/>
      <c r="AK6" s="628"/>
      <c r="AL6" s="628"/>
      <c r="AM6" s="629"/>
      <c r="AN6" s="622"/>
      <c r="AO6" s="502"/>
      <c r="AP6" s="502"/>
      <c r="AQ6" s="592"/>
      <c r="AR6" s="612"/>
      <c r="AS6" s="549"/>
      <c r="AT6" s="549"/>
      <c r="AU6" s="562"/>
      <c r="AV6" s="597"/>
      <c r="AW6" s="597"/>
      <c r="AX6" s="597"/>
      <c r="AY6" s="598"/>
      <c r="AZ6" s="597"/>
      <c r="BA6" s="597"/>
      <c r="BB6" s="597"/>
      <c r="BC6" s="598"/>
    </row>
    <row r="7" spans="1:55" ht="22.5" customHeight="1" x14ac:dyDescent="0.15">
      <c r="A7" s="571"/>
      <c r="B7" s="545"/>
      <c r="C7" s="545"/>
      <c r="D7" s="545"/>
      <c r="E7" s="545"/>
      <c r="F7" s="618"/>
      <c r="G7" s="619"/>
      <c r="H7" s="619"/>
      <c r="I7" s="619"/>
      <c r="J7" s="620"/>
      <c r="K7" s="530"/>
      <c r="L7" s="517"/>
      <c r="M7" s="517"/>
      <c r="N7" s="517"/>
      <c r="O7" s="518"/>
      <c r="P7" s="530"/>
      <c r="Q7" s="517"/>
      <c r="R7" s="517"/>
      <c r="S7" s="518"/>
      <c r="T7" s="603"/>
      <c r="U7" s="604"/>
      <c r="V7" s="604"/>
      <c r="W7" s="605"/>
      <c r="X7" s="542"/>
      <c r="Y7" s="543"/>
      <c r="Z7" s="543"/>
      <c r="AA7" s="544"/>
      <c r="AB7" s="542"/>
      <c r="AC7" s="543"/>
      <c r="AD7" s="543"/>
      <c r="AE7" s="544"/>
      <c r="AF7" s="609"/>
      <c r="AG7" s="610"/>
      <c r="AH7" s="610"/>
      <c r="AI7" s="611"/>
      <c r="AJ7" s="630"/>
      <c r="AK7" s="631"/>
      <c r="AL7" s="631"/>
      <c r="AM7" s="632"/>
      <c r="AN7" s="530"/>
      <c r="AO7" s="517"/>
      <c r="AP7" s="517"/>
      <c r="AQ7" s="518"/>
      <c r="AR7" s="542"/>
      <c r="AS7" s="543"/>
      <c r="AT7" s="543"/>
      <c r="AU7" s="544"/>
      <c r="AV7" s="597"/>
      <c r="AW7" s="597"/>
      <c r="AX7" s="597"/>
      <c r="AY7" s="598"/>
      <c r="AZ7" s="597"/>
      <c r="BA7" s="597"/>
      <c r="BB7" s="597"/>
      <c r="BC7" s="598"/>
    </row>
    <row r="8" spans="1:55" ht="6.75" customHeight="1" x14ac:dyDescent="0.15">
      <c r="A8" s="181"/>
      <c r="B8" s="181"/>
      <c r="C8" s="181"/>
      <c r="D8" s="181"/>
      <c r="E8" s="181"/>
      <c r="F8" s="227"/>
      <c r="G8" s="228"/>
      <c r="H8" s="228"/>
      <c r="I8" s="228"/>
      <c r="J8" s="228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</row>
    <row r="9" spans="1:55" ht="25.5" customHeight="1" x14ac:dyDescent="0.15">
      <c r="A9" s="595" t="s">
        <v>505</v>
      </c>
      <c r="B9" s="595"/>
      <c r="C9" s="595"/>
      <c r="D9" s="595"/>
      <c r="E9" s="596"/>
      <c r="F9" s="435">
        <f>SUM(F11:J27)</f>
        <v>102947</v>
      </c>
      <c r="G9" s="419"/>
      <c r="H9" s="419"/>
      <c r="I9" s="419"/>
      <c r="J9" s="419"/>
      <c r="K9" s="419">
        <f>SUM(K11:O27)</f>
        <v>58208</v>
      </c>
      <c r="L9" s="419"/>
      <c r="M9" s="419"/>
      <c r="N9" s="419"/>
      <c r="O9" s="419"/>
      <c r="P9" s="334">
        <f>SUM(P11:S27)</f>
        <v>55803</v>
      </c>
      <c r="Q9" s="334"/>
      <c r="R9" s="334"/>
      <c r="S9" s="334"/>
      <c r="T9" s="334">
        <f>SUM(T11:W27)</f>
        <v>44753</v>
      </c>
      <c r="U9" s="334"/>
      <c r="V9" s="334"/>
      <c r="W9" s="334"/>
      <c r="X9" s="433">
        <f>SUM(X11:AA27)</f>
        <v>8542</v>
      </c>
      <c r="Y9" s="433"/>
      <c r="Z9" s="433"/>
      <c r="AA9" s="433"/>
      <c r="AB9" s="433">
        <f>SUM(AB11:AE27)</f>
        <v>1239</v>
      </c>
      <c r="AC9" s="433"/>
      <c r="AD9" s="433"/>
      <c r="AE9" s="433"/>
      <c r="AF9" s="433">
        <f>SUM(AF11:AI27)</f>
        <v>1269</v>
      </c>
      <c r="AG9" s="433"/>
      <c r="AH9" s="433"/>
      <c r="AI9" s="433"/>
      <c r="AJ9" s="433">
        <f>SUM(AJ11:AM27)</f>
        <v>2405</v>
      </c>
      <c r="AK9" s="433"/>
      <c r="AL9" s="433"/>
      <c r="AM9" s="433"/>
      <c r="AN9" s="331">
        <f>SUM(AN11:AQ27)</f>
        <v>38205</v>
      </c>
      <c r="AO9" s="331"/>
      <c r="AP9" s="331"/>
      <c r="AQ9" s="331"/>
      <c r="AR9" s="331">
        <f>SUM(AR11:AU27)</f>
        <v>14789</v>
      </c>
      <c r="AS9" s="331"/>
      <c r="AT9" s="331"/>
      <c r="AU9" s="331"/>
      <c r="AV9" s="433">
        <f>SUM(AV11:AY27)</f>
        <v>5004</v>
      </c>
      <c r="AW9" s="433"/>
      <c r="AX9" s="433"/>
      <c r="AY9" s="433"/>
      <c r="AZ9" s="433">
        <f>SUM(AZ11:BC27)</f>
        <v>18412</v>
      </c>
      <c r="BA9" s="433"/>
      <c r="BB9" s="433"/>
      <c r="BC9" s="433"/>
    </row>
    <row r="10" spans="1:55" ht="9" customHeight="1" x14ac:dyDescent="0.15">
      <c r="A10" s="197"/>
      <c r="B10" s="197"/>
      <c r="C10" s="197"/>
      <c r="D10" s="197"/>
      <c r="E10" s="197"/>
      <c r="F10" s="435"/>
      <c r="G10" s="419"/>
      <c r="H10" s="419"/>
      <c r="I10" s="419"/>
      <c r="J10" s="419"/>
      <c r="K10" s="419"/>
      <c r="L10" s="419"/>
      <c r="M10" s="419"/>
      <c r="N10" s="419"/>
      <c r="O10" s="419"/>
      <c r="P10" s="165"/>
      <c r="Q10" s="165"/>
      <c r="R10" s="165"/>
      <c r="S10" s="165"/>
      <c r="T10" s="165"/>
      <c r="U10" s="165"/>
      <c r="V10" s="165"/>
      <c r="W10" s="165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  <c r="AH10" s="433"/>
      <c r="AI10" s="433"/>
      <c r="AJ10" s="433"/>
      <c r="AK10" s="433"/>
      <c r="AL10" s="433"/>
      <c r="AM10" s="433"/>
      <c r="AN10" s="164"/>
      <c r="AO10" s="164"/>
      <c r="AP10" s="164"/>
      <c r="AQ10" s="164"/>
      <c r="AR10" s="164"/>
      <c r="AS10" s="164"/>
      <c r="AT10" s="164"/>
      <c r="AU10" s="164"/>
      <c r="AV10" s="433"/>
      <c r="AW10" s="433"/>
      <c r="AX10" s="433"/>
      <c r="AY10" s="433"/>
      <c r="AZ10" s="433"/>
      <c r="BA10" s="433"/>
      <c r="BB10" s="433"/>
      <c r="BC10" s="433"/>
    </row>
    <row r="11" spans="1:55" ht="25.5" customHeight="1" x14ac:dyDescent="0.15">
      <c r="A11" s="502" t="s">
        <v>11</v>
      </c>
      <c r="B11" s="502"/>
      <c r="C11" s="502"/>
      <c r="D11" s="502"/>
      <c r="E11" s="502"/>
      <c r="F11" s="429">
        <v>5113</v>
      </c>
      <c r="G11" s="349"/>
      <c r="H11" s="349"/>
      <c r="I11" s="349"/>
      <c r="J11" s="349"/>
      <c r="K11" s="349">
        <v>841</v>
      </c>
      <c r="L11" s="349"/>
      <c r="M11" s="349"/>
      <c r="N11" s="349"/>
      <c r="O11" s="349"/>
      <c r="P11" s="291">
        <v>797</v>
      </c>
      <c r="Q11" s="291"/>
      <c r="R11" s="291"/>
      <c r="S11" s="291"/>
      <c r="T11" s="291">
        <v>226</v>
      </c>
      <c r="U11" s="291"/>
      <c r="V11" s="291"/>
      <c r="W11" s="291"/>
      <c r="X11" s="428">
        <v>21</v>
      </c>
      <c r="Y11" s="428"/>
      <c r="Z11" s="428"/>
      <c r="AA11" s="428"/>
      <c r="AB11" s="428">
        <v>536</v>
      </c>
      <c r="AC11" s="428"/>
      <c r="AD11" s="428"/>
      <c r="AE11" s="428"/>
      <c r="AF11" s="428">
        <v>14</v>
      </c>
      <c r="AG11" s="428"/>
      <c r="AH11" s="428"/>
      <c r="AI11" s="428"/>
      <c r="AJ11" s="428">
        <v>44</v>
      </c>
      <c r="AK11" s="428"/>
      <c r="AL11" s="428"/>
      <c r="AM11" s="428"/>
      <c r="AN11" s="319">
        <v>3917</v>
      </c>
      <c r="AO11" s="319"/>
      <c r="AP11" s="319"/>
      <c r="AQ11" s="319"/>
      <c r="AR11" s="319">
        <v>26</v>
      </c>
      <c r="AS11" s="319"/>
      <c r="AT11" s="319"/>
      <c r="AU11" s="319"/>
      <c r="AV11" s="428">
        <v>3802</v>
      </c>
      <c r="AW11" s="428"/>
      <c r="AX11" s="428"/>
      <c r="AY11" s="428"/>
      <c r="AZ11" s="428">
        <v>89</v>
      </c>
      <c r="BA11" s="428"/>
      <c r="BB11" s="428"/>
      <c r="BC11" s="428"/>
    </row>
    <row r="12" spans="1:55" ht="25.5" customHeight="1" x14ac:dyDescent="0.15">
      <c r="A12" s="502" t="s">
        <v>2</v>
      </c>
      <c r="B12" s="502"/>
      <c r="C12" s="502"/>
      <c r="D12" s="502"/>
      <c r="E12" s="502"/>
      <c r="F12" s="429">
        <v>5242</v>
      </c>
      <c r="G12" s="349"/>
      <c r="H12" s="349"/>
      <c r="I12" s="349"/>
      <c r="J12" s="349"/>
      <c r="K12" s="349">
        <v>3370</v>
      </c>
      <c r="L12" s="349"/>
      <c r="M12" s="349"/>
      <c r="N12" s="349"/>
      <c r="O12" s="349"/>
      <c r="P12" s="291">
        <v>3142</v>
      </c>
      <c r="Q12" s="291"/>
      <c r="R12" s="291"/>
      <c r="S12" s="291"/>
      <c r="T12" s="291">
        <v>2352</v>
      </c>
      <c r="U12" s="291"/>
      <c r="V12" s="291"/>
      <c r="W12" s="291"/>
      <c r="X12" s="428">
        <v>81</v>
      </c>
      <c r="Y12" s="428"/>
      <c r="Z12" s="428"/>
      <c r="AA12" s="428"/>
      <c r="AB12" s="428">
        <v>651</v>
      </c>
      <c r="AC12" s="428"/>
      <c r="AD12" s="428"/>
      <c r="AE12" s="428"/>
      <c r="AF12" s="428">
        <v>58</v>
      </c>
      <c r="AG12" s="428"/>
      <c r="AH12" s="428"/>
      <c r="AI12" s="428"/>
      <c r="AJ12" s="428">
        <v>228</v>
      </c>
      <c r="AK12" s="428"/>
      <c r="AL12" s="428"/>
      <c r="AM12" s="428"/>
      <c r="AN12" s="319">
        <v>1306</v>
      </c>
      <c r="AO12" s="319"/>
      <c r="AP12" s="319"/>
      <c r="AQ12" s="319"/>
      <c r="AR12" s="319">
        <v>109</v>
      </c>
      <c r="AS12" s="319"/>
      <c r="AT12" s="319"/>
      <c r="AU12" s="319"/>
      <c r="AV12" s="428">
        <v>1097</v>
      </c>
      <c r="AW12" s="428"/>
      <c r="AX12" s="428"/>
      <c r="AY12" s="428"/>
      <c r="AZ12" s="428">
        <v>100</v>
      </c>
      <c r="BA12" s="428"/>
      <c r="BB12" s="428"/>
      <c r="BC12" s="428"/>
    </row>
    <row r="13" spans="1:55" ht="25.5" customHeight="1" x14ac:dyDescent="0.15">
      <c r="A13" s="502" t="s">
        <v>25</v>
      </c>
      <c r="B13" s="502"/>
      <c r="C13" s="502"/>
      <c r="D13" s="502"/>
      <c r="E13" s="502"/>
      <c r="F13" s="429">
        <v>5203</v>
      </c>
      <c r="G13" s="349"/>
      <c r="H13" s="349"/>
      <c r="I13" s="349"/>
      <c r="J13" s="349"/>
      <c r="K13" s="349">
        <v>4131</v>
      </c>
      <c r="L13" s="349"/>
      <c r="M13" s="349"/>
      <c r="N13" s="349"/>
      <c r="O13" s="349"/>
      <c r="P13" s="291">
        <v>3884</v>
      </c>
      <c r="Q13" s="291"/>
      <c r="R13" s="291"/>
      <c r="S13" s="291"/>
      <c r="T13" s="291">
        <v>3614</v>
      </c>
      <c r="U13" s="291"/>
      <c r="V13" s="291"/>
      <c r="W13" s="291"/>
      <c r="X13" s="428">
        <v>138</v>
      </c>
      <c r="Y13" s="428"/>
      <c r="Z13" s="428"/>
      <c r="AA13" s="428"/>
      <c r="AB13" s="428">
        <v>24</v>
      </c>
      <c r="AC13" s="428"/>
      <c r="AD13" s="428"/>
      <c r="AE13" s="428"/>
      <c r="AF13" s="428">
        <v>108</v>
      </c>
      <c r="AG13" s="428"/>
      <c r="AH13" s="428"/>
      <c r="AI13" s="428"/>
      <c r="AJ13" s="428">
        <v>247</v>
      </c>
      <c r="AK13" s="428"/>
      <c r="AL13" s="428"/>
      <c r="AM13" s="428"/>
      <c r="AN13" s="319">
        <v>466</v>
      </c>
      <c r="AO13" s="319"/>
      <c r="AP13" s="319"/>
      <c r="AQ13" s="319"/>
      <c r="AR13" s="319">
        <v>334</v>
      </c>
      <c r="AS13" s="319"/>
      <c r="AT13" s="319"/>
      <c r="AU13" s="319"/>
      <c r="AV13" s="428">
        <v>55</v>
      </c>
      <c r="AW13" s="428"/>
      <c r="AX13" s="428"/>
      <c r="AY13" s="428"/>
      <c r="AZ13" s="428">
        <v>77</v>
      </c>
      <c r="BA13" s="428"/>
      <c r="BB13" s="428"/>
      <c r="BC13" s="428"/>
    </row>
    <row r="14" spans="1:55" ht="25.5" customHeight="1" x14ac:dyDescent="0.15">
      <c r="A14" s="502" t="s">
        <v>33</v>
      </c>
      <c r="B14" s="502"/>
      <c r="C14" s="502"/>
      <c r="D14" s="502"/>
      <c r="E14" s="502"/>
      <c r="F14" s="429">
        <v>5901</v>
      </c>
      <c r="G14" s="349"/>
      <c r="H14" s="349"/>
      <c r="I14" s="349"/>
      <c r="J14" s="349"/>
      <c r="K14" s="349">
        <v>4547</v>
      </c>
      <c r="L14" s="349"/>
      <c r="M14" s="349"/>
      <c r="N14" s="349"/>
      <c r="O14" s="349"/>
      <c r="P14" s="291">
        <v>4301</v>
      </c>
      <c r="Q14" s="291"/>
      <c r="R14" s="291"/>
      <c r="S14" s="291"/>
      <c r="T14" s="291">
        <v>3832</v>
      </c>
      <c r="U14" s="291"/>
      <c r="V14" s="291"/>
      <c r="W14" s="291"/>
      <c r="X14" s="428">
        <v>300</v>
      </c>
      <c r="Y14" s="428"/>
      <c r="Z14" s="428"/>
      <c r="AA14" s="428"/>
      <c r="AB14" s="428">
        <v>7</v>
      </c>
      <c r="AC14" s="428"/>
      <c r="AD14" s="428"/>
      <c r="AE14" s="428"/>
      <c r="AF14" s="428">
        <v>162</v>
      </c>
      <c r="AG14" s="428"/>
      <c r="AH14" s="428"/>
      <c r="AI14" s="428"/>
      <c r="AJ14" s="428">
        <v>246</v>
      </c>
      <c r="AK14" s="428"/>
      <c r="AL14" s="428"/>
      <c r="AM14" s="428"/>
      <c r="AN14" s="319">
        <v>725</v>
      </c>
      <c r="AO14" s="319"/>
      <c r="AP14" s="319"/>
      <c r="AQ14" s="319"/>
      <c r="AR14" s="319">
        <v>582</v>
      </c>
      <c r="AS14" s="319"/>
      <c r="AT14" s="319"/>
      <c r="AU14" s="319"/>
      <c r="AV14" s="428">
        <v>23</v>
      </c>
      <c r="AW14" s="428"/>
      <c r="AX14" s="428"/>
      <c r="AY14" s="428"/>
      <c r="AZ14" s="428">
        <v>120</v>
      </c>
      <c r="BA14" s="428"/>
      <c r="BB14" s="428"/>
      <c r="BC14" s="428"/>
    </row>
    <row r="15" spans="1:55" ht="25.5" customHeight="1" x14ac:dyDescent="0.15">
      <c r="A15" s="502" t="s">
        <v>35</v>
      </c>
      <c r="B15" s="502"/>
      <c r="C15" s="502"/>
      <c r="D15" s="502"/>
      <c r="E15" s="502"/>
      <c r="F15" s="429">
        <v>6819</v>
      </c>
      <c r="G15" s="349"/>
      <c r="H15" s="349"/>
      <c r="I15" s="349"/>
      <c r="J15" s="349"/>
      <c r="K15" s="349">
        <v>5347</v>
      </c>
      <c r="L15" s="349"/>
      <c r="M15" s="349"/>
      <c r="N15" s="349"/>
      <c r="O15" s="349"/>
      <c r="P15" s="291">
        <v>5107</v>
      </c>
      <c r="Q15" s="291"/>
      <c r="R15" s="291"/>
      <c r="S15" s="291"/>
      <c r="T15" s="291">
        <v>4413</v>
      </c>
      <c r="U15" s="291"/>
      <c r="V15" s="291"/>
      <c r="W15" s="291"/>
      <c r="X15" s="428">
        <v>583</v>
      </c>
      <c r="Y15" s="428"/>
      <c r="Z15" s="428"/>
      <c r="AA15" s="428"/>
      <c r="AB15" s="428">
        <v>7</v>
      </c>
      <c r="AC15" s="428"/>
      <c r="AD15" s="428"/>
      <c r="AE15" s="428"/>
      <c r="AF15" s="428">
        <v>104</v>
      </c>
      <c r="AG15" s="428"/>
      <c r="AH15" s="428"/>
      <c r="AI15" s="428"/>
      <c r="AJ15" s="428">
        <v>240</v>
      </c>
      <c r="AK15" s="428"/>
      <c r="AL15" s="428"/>
      <c r="AM15" s="428"/>
      <c r="AN15" s="319">
        <v>847</v>
      </c>
      <c r="AO15" s="319"/>
      <c r="AP15" s="319"/>
      <c r="AQ15" s="319"/>
      <c r="AR15" s="319">
        <v>706</v>
      </c>
      <c r="AS15" s="319"/>
      <c r="AT15" s="319"/>
      <c r="AU15" s="319"/>
      <c r="AV15" s="428">
        <v>8</v>
      </c>
      <c r="AW15" s="428"/>
      <c r="AX15" s="428"/>
      <c r="AY15" s="428"/>
      <c r="AZ15" s="428">
        <v>133</v>
      </c>
      <c r="BA15" s="428"/>
      <c r="BB15" s="428"/>
      <c r="BC15" s="428"/>
    </row>
    <row r="16" spans="1:55" ht="9" customHeight="1" x14ac:dyDescent="0.15">
      <c r="A16" s="197"/>
      <c r="B16" s="197"/>
      <c r="C16" s="197"/>
      <c r="D16" s="197"/>
      <c r="E16" s="197"/>
      <c r="F16" s="193"/>
      <c r="G16" s="166"/>
      <c r="H16" s="166"/>
      <c r="I16" s="166"/>
      <c r="J16" s="166"/>
      <c r="K16" s="349"/>
      <c r="L16" s="349"/>
      <c r="M16" s="349"/>
      <c r="N16" s="349"/>
      <c r="O16" s="349"/>
      <c r="P16" s="166"/>
      <c r="Q16" s="166"/>
      <c r="R16" s="166"/>
      <c r="S16" s="166"/>
      <c r="T16" s="166"/>
      <c r="U16" s="166"/>
      <c r="V16" s="166"/>
      <c r="W16" s="166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</row>
    <row r="17" spans="1:55" ht="25.5" customHeight="1" x14ac:dyDescent="0.15">
      <c r="A17" s="502" t="s">
        <v>42</v>
      </c>
      <c r="B17" s="502"/>
      <c r="C17" s="502"/>
      <c r="D17" s="502"/>
      <c r="E17" s="502"/>
      <c r="F17" s="429">
        <v>7858</v>
      </c>
      <c r="G17" s="349"/>
      <c r="H17" s="349"/>
      <c r="I17" s="349"/>
      <c r="J17" s="349"/>
      <c r="K17" s="349">
        <v>6309</v>
      </c>
      <c r="L17" s="349"/>
      <c r="M17" s="349"/>
      <c r="N17" s="349"/>
      <c r="O17" s="349"/>
      <c r="P17" s="291">
        <v>6061</v>
      </c>
      <c r="Q17" s="291"/>
      <c r="R17" s="291"/>
      <c r="S17" s="291"/>
      <c r="T17" s="291">
        <v>5105</v>
      </c>
      <c r="U17" s="291"/>
      <c r="V17" s="291"/>
      <c r="W17" s="291"/>
      <c r="X17" s="428">
        <v>865</v>
      </c>
      <c r="Y17" s="428"/>
      <c r="Z17" s="428"/>
      <c r="AA17" s="428"/>
      <c r="AB17" s="319">
        <v>3</v>
      </c>
      <c r="AC17" s="319"/>
      <c r="AD17" s="319"/>
      <c r="AE17" s="319"/>
      <c r="AF17" s="428">
        <v>88</v>
      </c>
      <c r="AG17" s="428"/>
      <c r="AH17" s="428"/>
      <c r="AI17" s="428"/>
      <c r="AJ17" s="428">
        <v>248</v>
      </c>
      <c r="AK17" s="428"/>
      <c r="AL17" s="428"/>
      <c r="AM17" s="428"/>
      <c r="AN17" s="319">
        <v>888</v>
      </c>
      <c r="AO17" s="319"/>
      <c r="AP17" s="319"/>
      <c r="AQ17" s="319"/>
      <c r="AR17" s="319">
        <v>723</v>
      </c>
      <c r="AS17" s="319"/>
      <c r="AT17" s="319"/>
      <c r="AU17" s="319"/>
      <c r="AV17" s="428">
        <v>6</v>
      </c>
      <c r="AW17" s="428"/>
      <c r="AX17" s="428"/>
      <c r="AY17" s="428"/>
      <c r="AZ17" s="428">
        <v>159</v>
      </c>
      <c r="BA17" s="428"/>
      <c r="BB17" s="428"/>
      <c r="BC17" s="428"/>
    </row>
    <row r="18" spans="1:55" ht="25.5" customHeight="1" x14ac:dyDescent="0.15">
      <c r="A18" s="502" t="s">
        <v>45</v>
      </c>
      <c r="B18" s="502"/>
      <c r="C18" s="502"/>
      <c r="D18" s="502"/>
      <c r="E18" s="502"/>
      <c r="F18" s="429">
        <v>8960</v>
      </c>
      <c r="G18" s="349"/>
      <c r="H18" s="349"/>
      <c r="I18" s="349"/>
      <c r="J18" s="349"/>
      <c r="K18" s="349">
        <v>7339</v>
      </c>
      <c r="L18" s="349"/>
      <c r="M18" s="349"/>
      <c r="N18" s="349"/>
      <c r="O18" s="349"/>
      <c r="P18" s="291">
        <v>7056</v>
      </c>
      <c r="Q18" s="291"/>
      <c r="R18" s="291"/>
      <c r="S18" s="291"/>
      <c r="T18" s="291">
        <v>5866</v>
      </c>
      <c r="U18" s="291"/>
      <c r="V18" s="291"/>
      <c r="W18" s="291"/>
      <c r="X18" s="428">
        <v>1112</v>
      </c>
      <c r="Y18" s="428"/>
      <c r="Z18" s="428"/>
      <c r="AA18" s="428"/>
      <c r="AB18" s="428">
        <v>6</v>
      </c>
      <c r="AC18" s="428"/>
      <c r="AD18" s="428"/>
      <c r="AE18" s="428"/>
      <c r="AF18" s="428">
        <v>72</v>
      </c>
      <c r="AG18" s="428"/>
      <c r="AH18" s="428"/>
      <c r="AI18" s="428"/>
      <c r="AJ18" s="428">
        <v>283</v>
      </c>
      <c r="AK18" s="428"/>
      <c r="AL18" s="428"/>
      <c r="AM18" s="428"/>
      <c r="AN18" s="319">
        <v>916</v>
      </c>
      <c r="AO18" s="319"/>
      <c r="AP18" s="319"/>
      <c r="AQ18" s="319"/>
      <c r="AR18" s="319">
        <v>724</v>
      </c>
      <c r="AS18" s="319"/>
      <c r="AT18" s="319"/>
      <c r="AU18" s="319"/>
      <c r="AV18" s="428">
        <v>5</v>
      </c>
      <c r="AW18" s="428"/>
      <c r="AX18" s="428"/>
      <c r="AY18" s="428"/>
      <c r="AZ18" s="428">
        <v>187</v>
      </c>
      <c r="BA18" s="428"/>
      <c r="BB18" s="428"/>
      <c r="BC18" s="428"/>
    </row>
    <row r="19" spans="1:55" ht="25.5" customHeight="1" x14ac:dyDescent="0.15">
      <c r="A19" s="502" t="s">
        <v>55</v>
      </c>
      <c r="B19" s="502"/>
      <c r="C19" s="502"/>
      <c r="D19" s="502"/>
      <c r="E19" s="502"/>
      <c r="F19" s="429">
        <v>7843</v>
      </c>
      <c r="G19" s="349"/>
      <c r="H19" s="349"/>
      <c r="I19" s="349"/>
      <c r="J19" s="349"/>
      <c r="K19" s="349">
        <v>6407</v>
      </c>
      <c r="L19" s="349"/>
      <c r="M19" s="349"/>
      <c r="N19" s="349"/>
      <c r="O19" s="349"/>
      <c r="P19" s="291">
        <v>6186</v>
      </c>
      <c r="Q19" s="291"/>
      <c r="R19" s="291"/>
      <c r="S19" s="291"/>
      <c r="T19" s="291">
        <v>5076</v>
      </c>
      <c r="U19" s="291"/>
      <c r="V19" s="291"/>
      <c r="W19" s="291"/>
      <c r="X19" s="428">
        <v>1021</v>
      </c>
      <c r="Y19" s="428"/>
      <c r="Z19" s="428"/>
      <c r="AA19" s="428"/>
      <c r="AB19" s="319">
        <v>1</v>
      </c>
      <c r="AC19" s="319"/>
      <c r="AD19" s="319"/>
      <c r="AE19" s="319"/>
      <c r="AF19" s="428">
        <v>88</v>
      </c>
      <c r="AG19" s="428"/>
      <c r="AH19" s="428"/>
      <c r="AI19" s="428"/>
      <c r="AJ19" s="428">
        <v>221</v>
      </c>
      <c r="AK19" s="428"/>
      <c r="AL19" s="428"/>
      <c r="AM19" s="428"/>
      <c r="AN19" s="319">
        <v>904</v>
      </c>
      <c r="AO19" s="319"/>
      <c r="AP19" s="319"/>
      <c r="AQ19" s="319"/>
      <c r="AR19" s="319">
        <v>741</v>
      </c>
      <c r="AS19" s="319"/>
      <c r="AT19" s="319"/>
      <c r="AU19" s="319"/>
      <c r="AV19" s="319">
        <v>1</v>
      </c>
      <c r="AW19" s="319"/>
      <c r="AX19" s="319"/>
      <c r="AY19" s="319"/>
      <c r="AZ19" s="319">
        <v>162</v>
      </c>
      <c r="BA19" s="319"/>
      <c r="BB19" s="319"/>
      <c r="BC19" s="319"/>
    </row>
    <row r="20" spans="1:55" ht="25.5" customHeight="1" x14ac:dyDescent="0.15">
      <c r="A20" s="502" t="s">
        <v>16</v>
      </c>
      <c r="B20" s="502"/>
      <c r="C20" s="502"/>
      <c r="D20" s="502"/>
      <c r="E20" s="502"/>
      <c r="F20" s="429">
        <v>7442</v>
      </c>
      <c r="G20" s="349"/>
      <c r="H20" s="349"/>
      <c r="I20" s="349"/>
      <c r="J20" s="349"/>
      <c r="K20" s="349">
        <v>5880</v>
      </c>
      <c r="L20" s="349"/>
      <c r="M20" s="349"/>
      <c r="N20" s="349"/>
      <c r="O20" s="349"/>
      <c r="P20" s="291">
        <v>5703</v>
      </c>
      <c r="Q20" s="291"/>
      <c r="R20" s="291"/>
      <c r="S20" s="291"/>
      <c r="T20" s="291">
        <v>4655</v>
      </c>
      <c r="U20" s="291"/>
      <c r="V20" s="291"/>
      <c r="W20" s="291"/>
      <c r="X20" s="428">
        <v>964</v>
      </c>
      <c r="Y20" s="428"/>
      <c r="Z20" s="428"/>
      <c r="AA20" s="428"/>
      <c r="AB20" s="319">
        <v>1</v>
      </c>
      <c r="AC20" s="319"/>
      <c r="AD20" s="319"/>
      <c r="AE20" s="319"/>
      <c r="AF20" s="428">
        <v>83</v>
      </c>
      <c r="AG20" s="428"/>
      <c r="AH20" s="428"/>
      <c r="AI20" s="428"/>
      <c r="AJ20" s="428">
        <v>177</v>
      </c>
      <c r="AK20" s="428"/>
      <c r="AL20" s="428"/>
      <c r="AM20" s="428"/>
      <c r="AN20" s="319">
        <v>1206</v>
      </c>
      <c r="AO20" s="319"/>
      <c r="AP20" s="319"/>
      <c r="AQ20" s="319"/>
      <c r="AR20" s="319">
        <v>999</v>
      </c>
      <c r="AS20" s="319"/>
      <c r="AT20" s="319"/>
      <c r="AU20" s="319"/>
      <c r="AV20" s="428">
        <v>3</v>
      </c>
      <c r="AW20" s="428"/>
      <c r="AX20" s="428"/>
      <c r="AY20" s="428"/>
      <c r="AZ20" s="428">
        <v>204</v>
      </c>
      <c r="BA20" s="428"/>
      <c r="BB20" s="428"/>
      <c r="BC20" s="428"/>
    </row>
    <row r="21" spans="1:55" ht="25.5" customHeight="1" x14ac:dyDescent="0.15">
      <c r="A21" s="502" t="s">
        <v>61</v>
      </c>
      <c r="B21" s="502"/>
      <c r="C21" s="502"/>
      <c r="D21" s="502"/>
      <c r="E21" s="502"/>
      <c r="F21" s="429">
        <v>7573</v>
      </c>
      <c r="G21" s="349"/>
      <c r="H21" s="349"/>
      <c r="I21" s="349"/>
      <c r="J21" s="349"/>
      <c r="K21" s="349">
        <v>5284</v>
      </c>
      <c r="L21" s="349"/>
      <c r="M21" s="349"/>
      <c r="N21" s="349"/>
      <c r="O21" s="349"/>
      <c r="P21" s="291">
        <v>5060</v>
      </c>
      <c r="Q21" s="291"/>
      <c r="R21" s="291"/>
      <c r="S21" s="291"/>
      <c r="T21" s="291">
        <v>4013</v>
      </c>
      <c r="U21" s="291"/>
      <c r="V21" s="291"/>
      <c r="W21" s="291"/>
      <c r="X21" s="428">
        <v>958</v>
      </c>
      <c r="Y21" s="428"/>
      <c r="Z21" s="428"/>
      <c r="AA21" s="428"/>
      <c r="AB21" s="319">
        <v>1</v>
      </c>
      <c r="AC21" s="319"/>
      <c r="AD21" s="319"/>
      <c r="AE21" s="319"/>
      <c r="AF21" s="428">
        <v>88</v>
      </c>
      <c r="AG21" s="428"/>
      <c r="AH21" s="428"/>
      <c r="AI21" s="428"/>
      <c r="AJ21" s="428">
        <v>224</v>
      </c>
      <c r="AK21" s="428"/>
      <c r="AL21" s="428"/>
      <c r="AM21" s="428"/>
      <c r="AN21" s="319">
        <v>2044</v>
      </c>
      <c r="AO21" s="319"/>
      <c r="AP21" s="319"/>
      <c r="AQ21" s="319"/>
      <c r="AR21" s="319">
        <v>1431</v>
      </c>
      <c r="AS21" s="319"/>
      <c r="AT21" s="319"/>
      <c r="AU21" s="319"/>
      <c r="AV21" s="428">
        <v>2</v>
      </c>
      <c r="AW21" s="428"/>
      <c r="AX21" s="428"/>
      <c r="AY21" s="428"/>
      <c r="AZ21" s="428">
        <v>611</v>
      </c>
      <c r="BA21" s="428"/>
      <c r="BB21" s="428"/>
      <c r="BC21" s="428"/>
    </row>
    <row r="22" spans="1:55" ht="25.5" customHeight="1" x14ac:dyDescent="0.15">
      <c r="A22" s="197"/>
      <c r="B22" s="197"/>
      <c r="C22" s="197"/>
      <c r="D22" s="197"/>
      <c r="E22" s="197"/>
      <c r="F22" s="193"/>
      <c r="G22" s="166"/>
      <c r="H22" s="166"/>
      <c r="I22" s="166"/>
      <c r="J22" s="166"/>
      <c r="K22" s="349"/>
      <c r="L22" s="349"/>
      <c r="M22" s="349"/>
      <c r="N22" s="349"/>
      <c r="O22" s="349"/>
      <c r="P22" s="166"/>
      <c r="Q22" s="166"/>
      <c r="R22" s="166"/>
      <c r="S22" s="166"/>
      <c r="T22" s="166"/>
      <c r="U22" s="166"/>
      <c r="V22" s="166"/>
      <c r="W22" s="166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</row>
    <row r="23" spans="1:55" ht="25.5" customHeight="1" x14ac:dyDescent="0.15">
      <c r="A23" s="502" t="s">
        <v>4</v>
      </c>
      <c r="B23" s="502"/>
      <c r="C23" s="502"/>
      <c r="D23" s="502"/>
      <c r="E23" s="502"/>
      <c r="F23" s="429">
        <v>8809</v>
      </c>
      <c r="G23" s="349"/>
      <c r="H23" s="349"/>
      <c r="I23" s="349"/>
      <c r="J23" s="349"/>
      <c r="K23" s="349">
        <v>4044</v>
      </c>
      <c r="L23" s="349"/>
      <c r="M23" s="349"/>
      <c r="N23" s="349"/>
      <c r="O23" s="349"/>
      <c r="P23" s="291">
        <v>3901</v>
      </c>
      <c r="Q23" s="291"/>
      <c r="R23" s="291"/>
      <c r="S23" s="291"/>
      <c r="T23" s="291">
        <v>2752</v>
      </c>
      <c r="U23" s="291"/>
      <c r="V23" s="291"/>
      <c r="W23" s="291"/>
      <c r="X23" s="428">
        <v>1039</v>
      </c>
      <c r="Y23" s="428"/>
      <c r="Z23" s="428"/>
      <c r="AA23" s="428"/>
      <c r="AB23" s="319" t="s">
        <v>673</v>
      </c>
      <c r="AC23" s="319"/>
      <c r="AD23" s="319"/>
      <c r="AE23" s="319"/>
      <c r="AF23" s="428">
        <v>110</v>
      </c>
      <c r="AG23" s="428"/>
      <c r="AH23" s="428"/>
      <c r="AI23" s="428"/>
      <c r="AJ23" s="428">
        <v>143</v>
      </c>
      <c r="AK23" s="428"/>
      <c r="AL23" s="428"/>
      <c r="AM23" s="428"/>
      <c r="AN23" s="319">
        <v>4529</v>
      </c>
      <c r="AO23" s="319"/>
      <c r="AP23" s="319"/>
      <c r="AQ23" s="319"/>
      <c r="AR23" s="319">
        <v>2311</v>
      </c>
      <c r="AS23" s="319"/>
      <c r="AT23" s="319"/>
      <c r="AU23" s="319"/>
      <c r="AV23" s="319" t="s">
        <v>673</v>
      </c>
      <c r="AW23" s="319"/>
      <c r="AX23" s="319"/>
      <c r="AY23" s="319"/>
      <c r="AZ23" s="319">
        <v>2218</v>
      </c>
      <c r="BA23" s="319"/>
      <c r="BB23" s="319"/>
      <c r="BC23" s="319"/>
    </row>
    <row r="24" spans="1:55" ht="25.5" customHeight="1" x14ac:dyDescent="0.15">
      <c r="A24" s="502" t="s">
        <v>65</v>
      </c>
      <c r="B24" s="502"/>
      <c r="C24" s="502"/>
      <c r="D24" s="502"/>
      <c r="E24" s="502"/>
      <c r="F24" s="429">
        <v>9693</v>
      </c>
      <c r="G24" s="349"/>
      <c r="H24" s="349"/>
      <c r="I24" s="349"/>
      <c r="J24" s="349"/>
      <c r="K24" s="349">
        <v>2836</v>
      </c>
      <c r="L24" s="349"/>
      <c r="M24" s="349"/>
      <c r="N24" s="349"/>
      <c r="O24" s="349"/>
      <c r="P24" s="291">
        <v>2769</v>
      </c>
      <c r="Q24" s="291"/>
      <c r="R24" s="291"/>
      <c r="S24" s="291"/>
      <c r="T24" s="291">
        <v>1786</v>
      </c>
      <c r="U24" s="291"/>
      <c r="V24" s="291"/>
      <c r="W24" s="291"/>
      <c r="X24" s="428">
        <v>841</v>
      </c>
      <c r="Y24" s="428"/>
      <c r="Z24" s="428"/>
      <c r="AA24" s="428"/>
      <c r="AB24" s="319">
        <v>1</v>
      </c>
      <c r="AC24" s="319"/>
      <c r="AD24" s="319"/>
      <c r="AE24" s="319"/>
      <c r="AF24" s="428">
        <v>141</v>
      </c>
      <c r="AG24" s="428"/>
      <c r="AH24" s="428"/>
      <c r="AI24" s="428"/>
      <c r="AJ24" s="428">
        <v>67</v>
      </c>
      <c r="AK24" s="428"/>
      <c r="AL24" s="428"/>
      <c r="AM24" s="428"/>
      <c r="AN24" s="319">
        <v>6503</v>
      </c>
      <c r="AO24" s="319"/>
      <c r="AP24" s="319"/>
      <c r="AQ24" s="319"/>
      <c r="AR24" s="319">
        <v>2553</v>
      </c>
      <c r="AS24" s="319"/>
      <c r="AT24" s="319"/>
      <c r="AU24" s="319"/>
      <c r="AV24" s="319" t="s">
        <v>673</v>
      </c>
      <c r="AW24" s="319"/>
      <c r="AX24" s="319"/>
      <c r="AY24" s="319"/>
      <c r="AZ24" s="319">
        <v>3950</v>
      </c>
      <c r="BA24" s="319"/>
      <c r="BB24" s="319"/>
      <c r="BC24" s="319"/>
    </row>
    <row r="25" spans="1:55" ht="25.5" customHeight="1" x14ac:dyDescent="0.15">
      <c r="A25" s="502" t="s">
        <v>54</v>
      </c>
      <c r="B25" s="502"/>
      <c r="C25" s="502"/>
      <c r="D25" s="502"/>
      <c r="E25" s="502"/>
      <c r="F25" s="429">
        <v>7186</v>
      </c>
      <c r="G25" s="349"/>
      <c r="H25" s="349"/>
      <c r="I25" s="349"/>
      <c r="J25" s="349"/>
      <c r="K25" s="349">
        <v>1193</v>
      </c>
      <c r="L25" s="349"/>
      <c r="M25" s="349"/>
      <c r="N25" s="349"/>
      <c r="O25" s="349"/>
      <c r="P25" s="291">
        <v>1171</v>
      </c>
      <c r="Q25" s="291"/>
      <c r="R25" s="291"/>
      <c r="S25" s="291"/>
      <c r="T25" s="291">
        <v>705</v>
      </c>
      <c r="U25" s="291"/>
      <c r="V25" s="291"/>
      <c r="W25" s="291"/>
      <c r="X25" s="428">
        <v>390</v>
      </c>
      <c r="Y25" s="428"/>
      <c r="Z25" s="428"/>
      <c r="AA25" s="428"/>
      <c r="AB25" s="319">
        <v>1</v>
      </c>
      <c r="AC25" s="319"/>
      <c r="AD25" s="319"/>
      <c r="AE25" s="319"/>
      <c r="AF25" s="428">
        <v>75</v>
      </c>
      <c r="AG25" s="428"/>
      <c r="AH25" s="428"/>
      <c r="AI25" s="428"/>
      <c r="AJ25" s="428">
        <v>22</v>
      </c>
      <c r="AK25" s="428"/>
      <c r="AL25" s="428"/>
      <c r="AM25" s="428"/>
      <c r="AN25" s="319">
        <v>5690</v>
      </c>
      <c r="AO25" s="319"/>
      <c r="AP25" s="319"/>
      <c r="AQ25" s="319"/>
      <c r="AR25" s="319">
        <v>1794</v>
      </c>
      <c r="AS25" s="319"/>
      <c r="AT25" s="319"/>
      <c r="AU25" s="319"/>
      <c r="AV25" s="319">
        <v>1</v>
      </c>
      <c r="AW25" s="319"/>
      <c r="AX25" s="319"/>
      <c r="AY25" s="319"/>
      <c r="AZ25" s="319">
        <v>3895</v>
      </c>
      <c r="BA25" s="319"/>
      <c r="BB25" s="319"/>
      <c r="BC25" s="319"/>
    </row>
    <row r="26" spans="1:55" ht="25.5" customHeight="1" x14ac:dyDescent="0.15">
      <c r="A26" s="502" t="s">
        <v>72</v>
      </c>
      <c r="B26" s="502"/>
      <c r="C26" s="502"/>
      <c r="D26" s="502"/>
      <c r="E26" s="502"/>
      <c r="F26" s="429">
        <v>4777</v>
      </c>
      <c r="G26" s="349"/>
      <c r="H26" s="349"/>
      <c r="I26" s="349"/>
      <c r="J26" s="349"/>
      <c r="K26" s="349">
        <v>494</v>
      </c>
      <c r="L26" s="349"/>
      <c r="M26" s="349"/>
      <c r="N26" s="349"/>
      <c r="O26" s="349"/>
      <c r="P26" s="291">
        <v>483</v>
      </c>
      <c r="Q26" s="291"/>
      <c r="R26" s="291"/>
      <c r="S26" s="291"/>
      <c r="T26" s="291">
        <v>275</v>
      </c>
      <c r="U26" s="291"/>
      <c r="V26" s="291"/>
      <c r="W26" s="291"/>
      <c r="X26" s="428">
        <v>154</v>
      </c>
      <c r="Y26" s="428"/>
      <c r="Z26" s="428"/>
      <c r="AA26" s="428"/>
      <c r="AB26" s="319" t="s">
        <v>673</v>
      </c>
      <c r="AC26" s="319"/>
      <c r="AD26" s="319"/>
      <c r="AE26" s="319"/>
      <c r="AF26" s="428">
        <v>54</v>
      </c>
      <c r="AG26" s="428"/>
      <c r="AH26" s="428"/>
      <c r="AI26" s="428"/>
      <c r="AJ26" s="428">
        <v>11</v>
      </c>
      <c r="AK26" s="428"/>
      <c r="AL26" s="428"/>
      <c r="AM26" s="428"/>
      <c r="AN26" s="319">
        <v>4068</v>
      </c>
      <c r="AO26" s="319"/>
      <c r="AP26" s="319"/>
      <c r="AQ26" s="319"/>
      <c r="AR26" s="319">
        <v>1083</v>
      </c>
      <c r="AS26" s="319"/>
      <c r="AT26" s="319"/>
      <c r="AU26" s="319"/>
      <c r="AV26" s="319">
        <v>1</v>
      </c>
      <c r="AW26" s="319"/>
      <c r="AX26" s="319"/>
      <c r="AY26" s="319"/>
      <c r="AZ26" s="319">
        <v>2984</v>
      </c>
      <c r="BA26" s="319"/>
      <c r="BB26" s="319"/>
      <c r="BC26" s="319"/>
    </row>
    <row r="27" spans="1:55" ht="25.5" customHeight="1" x14ac:dyDescent="0.15">
      <c r="A27" s="502" t="s">
        <v>506</v>
      </c>
      <c r="B27" s="502"/>
      <c r="C27" s="502"/>
      <c r="D27" s="502"/>
      <c r="E27" s="502"/>
      <c r="F27" s="429">
        <v>4528</v>
      </c>
      <c r="G27" s="349"/>
      <c r="H27" s="349"/>
      <c r="I27" s="349"/>
      <c r="J27" s="349"/>
      <c r="K27" s="349">
        <v>186</v>
      </c>
      <c r="L27" s="349"/>
      <c r="M27" s="349"/>
      <c r="N27" s="349"/>
      <c r="O27" s="349"/>
      <c r="P27" s="291">
        <v>182</v>
      </c>
      <c r="Q27" s="291"/>
      <c r="R27" s="291"/>
      <c r="S27" s="291"/>
      <c r="T27" s="291">
        <v>83</v>
      </c>
      <c r="U27" s="291"/>
      <c r="V27" s="291"/>
      <c r="W27" s="291"/>
      <c r="X27" s="428">
        <v>75</v>
      </c>
      <c r="Y27" s="428"/>
      <c r="Z27" s="428"/>
      <c r="AA27" s="428"/>
      <c r="AB27" s="319" t="s">
        <v>673</v>
      </c>
      <c r="AC27" s="319"/>
      <c r="AD27" s="319"/>
      <c r="AE27" s="319"/>
      <c r="AF27" s="428">
        <v>24</v>
      </c>
      <c r="AG27" s="428"/>
      <c r="AH27" s="428"/>
      <c r="AI27" s="428"/>
      <c r="AJ27" s="319">
        <v>4</v>
      </c>
      <c r="AK27" s="319"/>
      <c r="AL27" s="319"/>
      <c r="AM27" s="319"/>
      <c r="AN27" s="319">
        <v>4196</v>
      </c>
      <c r="AO27" s="319"/>
      <c r="AP27" s="319"/>
      <c r="AQ27" s="319"/>
      <c r="AR27" s="319">
        <v>673</v>
      </c>
      <c r="AS27" s="319"/>
      <c r="AT27" s="319"/>
      <c r="AU27" s="319"/>
      <c r="AV27" s="319" t="s">
        <v>673</v>
      </c>
      <c r="AW27" s="319"/>
      <c r="AX27" s="319"/>
      <c r="AY27" s="319"/>
      <c r="AZ27" s="319">
        <v>3523</v>
      </c>
      <c r="BA27" s="319"/>
      <c r="BB27" s="319"/>
      <c r="BC27" s="319"/>
    </row>
    <row r="28" spans="1:55" ht="9" customHeight="1" x14ac:dyDescent="0.15">
      <c r="A28" s="197"/>
      <c r="B28" s="197"/>
      <c r="C28" s="197"/>
      <c r="D28" s="197"/>
      <c r="E28" s="197"/>
      <c r="F28" s="429"/>
      <c r="G28" s="349"/>
      <c r="H28" s="349"/>
      <c r="I28" s="349"/>
      <c r="J28" s="349"/>
      <c r="K28" s="349"/>
      <c r="L28" s="349"/>
      <c r="M28" s="349"/>
      <c r="N28" s="349"/>
      <c r="O28" s="349"/>
      <c r="P28" s="166"/>
      <c r="Q28" s="166"/>
      <c r="R28" s="166"/>
      <c r="S28" s="166"/>
      <c r="T28" s="166"/>
      <c r="U28" s="166"/>
      <c r="V28" s="166"/>
      <c r="W28" s="166"/>
      <c r="X28" s="428"/>
      <c r="Y28" s="428"/>
      <c r="Z28" s="428"/>
      <c r="AA28" s="428"/>
      <c r="AB28" s="428"/>
      <c r="AC28" s="428"/>
      <c r="AD28" s="428"/>
      <c r="AE28" s="428"/>
      <c r="AF28" s="428"/>
      <c r="AG28" s="428"/>
      <c r="AH28" s="428"/>
      <c r="AI28" s="428"/>
      <c r="AJ28" s="428"/>
      <c r="AK28" s="428"/>
      <c r="AL28" s="428"/>
      <c r="AM28" s="428"/>
      <c r="AN28" s="161"/>
      <c r="AO28" s="161"/>
      <c r="AP28" s="161"/>
      <c r="AQ28" s="161"/>
      <c r="AR28" s="161"/>
      <c r="AS28" s="161"/>
      <c r="AT28" s="161"/>
      <c r="AU28" s="161"/>
      <c r="AV28" s="428"/>
      <c r="AW28" s="428"/>
      <c r="AX28" s="428"/>
      <c r="AY28" s="428"/>
      <c r="AZ28" s="428"/>
      <c r="BA28" s="428"/>
      <c r="BB28" s="428"/>
      <c r="BC28" s="428"/>
    </row>
    <row r="29" spans="1:55" ht="25.5" customHeight="1" x14ac:dyDescent="0.15">
      <c r="A29" s="593" t="s">
        <v>379</v>
      </c>
      <c r="B29" s="593"/>
      <c r="C29" s="593"/>
      <c r="D29" s="593"/>
      <c r="E29" s="594"/>
      <c r="F29" s="429"/>
      <c r="G29" s="349"/>
      <c r="H29" s="349"/>
      <c r="I29" s="349"/>
      <c r="J29" s="349"/>
      <c r="K29" s="349"/>
      <c r="L29" s="349"/>
      <c r="M29" s="349"/>
      <c r="N29" s="349"/>
      <c r="O29" s="349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</row>
    <row r="30" spans="1:55" ht="25.5" customHeight="1" x14ac:dyDescent="0.15">
      <c r="A30" s="502" t="s">
        <v>336</v>
      </c>
      <c r="B30" s="502"/>
      <c r="C30" s="502"/>
      <c r="D30" s="502"/>
      <c r="E30" s="502"/>
      <c r="F30" s="429">
        <v>50482</v>
      </c>
      <c r="G30" s="349"/>
      <c r="H30" s="349"/>
      <c r="I30" s="349"/>
      <c r="J30" s="349"/>
      <c r="K30" s="349">
        <v>32788</v>
      </c>
      <c r="L30" s="349"/>
      <c r="M30" s="349"/>
      <c r="N30" s="349"/>
      <c r="O30" s="349"/>
      <c r="P30" s="291">
        <v>31236</v>
      </c>
      <c r="Q30" s="291"/>
      <c r="R30" s="291"/>
      <c r="S30" s="291"/>
      <c r="T30" s="291">
        <v>29074</v>
      </c>
      <c r="U30" s="291"/>
      <c r="V30" s="291"/>
      <c r="W30" s="291"/>
      <c r="X30" s="428">
        <v>889</v>
      </c>
      <c r="Y30" s="428"/>
      <c r="Z30" s="428"/>
      <c r="AA30" s="428"/>
      <c r="AB30" s="319">
        <v>636</v>
      </c>
      <c r="AC30" s="319"/>
      <c r="AD30" s="319"/>
      <c r="AE30" s="319"/>
      <c r="AF30" s="428">
        <v>637</v>
      </c>
      <c r="AG30" s="428"/>
      <c r="AH30" s="428"/>
      <c r="AI30" s="428"/>
      <c r="AJ30" s="428">
        <v>1552</v>
      </c>
      <c r="AK30" s="428"/>
      <c r="AL30" s="428"/>
      <c r="AM30" s="428"/>
      <c r="AN30" s="319">
        <v>14119</v>
      </c>
      <c r="AO30" s="319"/>
      <c r="AP30" s="319"/>
      <c r="AQ30" s="319"/>
      <c r="AR30" s="319">
        <v>1879</v>
      </c>
      <c r="AS30" s="319"/>
      <c r="AT30" s="319"/>
      <c r="AU30" s="319"/>
      <c r="AV30" s="319">
        <v>2599</v>
      </c>
      <c r="AW30" s="319"/>
      <c r="AX30" s="319"/>
      <c r="AY30" s="319"/>
      <c r="AZ30" s="319">
        <v>9641</v>
      </c>
      <c r="BA30" s="319"/>
      <c r="BB30" s="319"/>
      <c r="BC30" s="319"/>
    </row>
    <row r="31" spans="1:55" ht="25.5" customHeight="1" x14ac:dyDescent="0.15">
      <c r="A31" s="502" t="s">
        <v>338</v>
      </c>
      <c r="B31" s="502"/>
      <c r="C31" s="502"/>
      <c r="D31" s="502"/>
      <c r="E31" s="502"/>
      <c r="F31" s="429">
        <v>52465</v>
      </c>
      <c r="G31" s="349"/>
      <c r="H31" s="349"/>
      <c r="I31" s="349"/>
      <c r="J31" s="349"/>
      <c r="K31" s="349">
        <v>25420</v>
      </c>
      <c r="L31" s="349"/>
      <c r="M31" s="349"/>
      <c r="N31" s="349"/>
      <c r="O31" s="349"/>
      <c r="P31" s="291">
        <v>24567</v>
      </c>
      <c r="Q31" s="291"/>
      <c r="R31" s="291"/>
      <c r="S31" s="291"/>
      <c r="T31" s="291">
        <v>15679</v>
      </c>
      <c r="U31" s="291"/>
      <c r="V31" s="291"/>
      <c r="W31" s="291"/>
      <c r="X31" s="428">
        <v>7653</v>
      </c>
      <c r="Y31" s="428"/>
      <c r="Z31" s="428"/>
      <c r="AA31" s="428"/>
      <c r="AB31" s="319">
        <v>603</v>
      </c>
      <c r="AC31" s="319"/>
      <c r="AD31" s="319"/>
      <c r="AE31" s="319"/>
      <c r="AF31" s="428">
        <v>632</v>
      </c>
      <c r="AG31" s="428"/>
      <c r="AH31" s="428"/>
      <c r="AI31" s="428"/>
      <c r="AJ31" s="428">
        <v>853</v>
      </c>
      <c r="AK31" s="428"/>
      <c r="AL31" s="428"/>
      <c r="AM31" s="428"/>
      <c r="AN31" s="319">
        <v>24086</v>
      </c>
      <c r="AO31" s="319"/>
      <c r="AP31" s="319"/>
      <c r="AQ31" s="319"/>
      <c r="AR31" s="319">
        <v>12910</v>
      </c>
      <c r="AS31" s="319"/>
      <c r="AT31" s="319"/>
      <c r="AU31" s="319"/>
      <c r="AV31" s="319">
        <v>2405</v>
      </c>
      <c r="AW31" s="319"/>
      <c r="AX31" s="319"/>
      <c r="AY31" s="319"/>
      <c r="AZ31" s="319">
        <v>8771</v>
      </c>
      <c r="BA31" s="319"/>
      <c r="BB31" s="319"/>
      <c r="BC31" s="319"/>
    </row>
    <row r="32" spans="1:55" ht="9" customHeight="1" x14ac:dyDescent="0.15">
      <c r="A32" s="197"/>
      <c r="B32" s="197"/>
      <c r="C32" s="197"/>
      <c r="D32" s="197"/>
      <c r="E32" s="197"/>
      <c r="F32" s="193"/>
      <c r="G32" s="166"/>
      <c r="H32" s="166"/>
      <c r="I32" s="166"/>
      <c r="J32" s="166"/>
      <c r="K32" s="166"/>
      <c r="L32" s="166"/>
      <c r="M32" s="166"/>
      <c r="N32" s="166"/>
      <c r="O32" s="166"/>
      <c r="P32" s="160"/>
      <c r="Q32" s="160"/>
      <c r="R32" s="160"/>
      <c r="S32" s="160"/>
      <c r="T32" s="160"/>
      <c r="U32" s="160"/>
      <c r="V32" s="160"/>
      <c r="W32" s="160"/>
      <c r="X32" s="161"/>
      <c r="Y32" s="161"/>
      <c r="Z32" s="161"/>
      <c r="AA32" s="161"/>
      <c r="AB32" s="229"/>
      <c r="AC32" s="229"/>
      <c r="AD32" s="229"/>
      <c r="AE32" s="229"/>
      <c r="AF32" s="161"/>
      <c r="AG32" s="161"/>
      <c r="AH32" s="161"/>
      <c r="AI32" s="161"/>
      <c r="AJ32" s="161"/>
      <c r="AK32" s="161"/>
      <c r="AL32" s="161"/>
      <c r="AM32" s="161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</row>
    <row r="33" spans="1:55" ht="25.5" customHeight="1" x14ac:dyDescent="0.15">
      <c r="A33" s="502" t="s">
        <v>507</v>
      </c>
      <c r="B33" s="502"/>
      <c r="C33" s="502"/>
      <c r="D33" s="502"/>
      <c r="E33" s="592"/>
      <c r="F33" s="193"/>
      <c r="G33" s="166"/>
      <c r="H33" s="166"/>
      <c r="I33" s="166"/>
      <c r="J33" s="166"/>
      <c r="K33" s="166"/>
      <c r="L33" s="166"/>
      <c r="M33" s="166"/>
      <c r="N33" s="166"/>
      <c r="O33" s="166"/>
      <c r="P33" s="160"/>
      <c r="Q33" s="160"/>
      <c r="R33" s="160"/>
      <c r="S33" s="160"/>
      <c r="T33" s="160"/>
      <c r="U33" s="160"/>
      <c r="V33" s="160"/>
      <c r="W33" s="160"/>
      <c r="X33" s="161"/>
      <c r="Y33" s="161"/>
      <c r="Z33" s="161"/>
      <c r="AA33" s="161"/>
      <c r="AB33" s="229"/>
      <c r="AC33" s="229"/>
      <c r="AD33" s="229"/>
      <c r="AE33" s="229"/>
      <c r="AF33" s="161"/>
      <c r="AG33" s="161"/>
      <c r="AH33" s="161"/>
      <c r="AI33" s="161"/>
      <c r="AJ33" s="161"/>
      <c r="AK33" s="161"/>
      <c r="AL33" s="161"/>
      <c r="AM33" s="161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</row>
    <row r="34" spans="1:55" ht="25.5" customHeight="1" x14ac:dyDescent="0.15">
      <c r="A34" s="502" t="s">
        <v>230</v>
      </c>
      <c r="B34" s="502"/>
      <c r="C34" s="502"/>
      <c r="D34" s="502"/>
      <c r="E34" s="502"/>
      <c r="F34" s="429">
        <v>70502</v>
      </c>
      <c r="G34" s="349"/>
      <c r="H34" s="349"/>
      <c r="I34" s="349"/>
      <c r="J34" s="349"/>
      <c r="K34" s="349">
        <v>39997</v>
      </c>
      <c r="L34" s="349"/>
      <c r="M34" s="349"/>
      <c r="N34" s="349"/>
      <c r="O34" s="349"/>
      <c r="P34" s="291">
        <v>38355</v>
      </c>
      <c r="Q34" s="291"/>
      <c r="R34" s="291"/>
      <c r="S34" s="291"/>
      <c r="T34" s="291">
        <v>30728</v>
      </c>
      <c r="U34" s="291"/>
      <c r="V34" s="291"/>
      <c r="W34" s="291"/>
      <c r="X34" s="428">
        <v>5883</v>
      </c>
      <c r="Y34" s="428"/>
      <c r="Z34" s="428"/>
      <c r="AA34" s="428"/>
      <c r="AB34" s="319">
        <v>855</v>
      </c>
      <c r="AC34" s="319"/>
      <c r="AD34" s="319"/>
      <c r="AE34" s="319"/>
      <c r="AF34" s="428">
        <v>889</v>
      </c>
      <c r="AG34" s="428"/>
      <c r="AH34" s="428"/>
      <c r="AI34" s="428"/>
      <c r="AJ34" s="428">
        <v>1642</v>
      </c>
      <c r="AK34" s="428"/>
      <c r="AL34" s="428"/>
      <c r="AM34" s="428"/>
      <c r="AN34" s="319">
        <v>25771</v>
      </c>
      <c r="AO34" s="319"/>
      <c r="AP34" s="319"/>
      <c r="AQ34" s="319"/>
      <c r="AR34" s="319">
        <v>10167</v>
      </c>
      <c r="AS34" s="319"/>
      <c r="AT34" s="319"/>
      <c r="AU34" s="319"/>
      <c r="AV34" s="319">
        <v>3472</v>
      </c>
      <c r="AW34" s="319"/>
      <c r="AX34" s="319"/>
      <c r="AY34" s="319"/>
      <c r="AZ34" s="319">
        <v>12132</v>
      </c>
      <c r="BA34" s="319"/>
      <c r="BB34" s="319"/>
      <c r="BC34" s="319"/>
    </row>
    <row r="35" spans="1:55" ht="25.5" customHeight="1" x14ac:dyDescent="0.15">
      <c r="A35" s="502" t="s">
        <v>93</v>
      </c>
      <c r="B35" s="502"/>
      <c r="C35" s="502"/>
      <c r="D35" s="502"/>
      <c r="E35" s="502"/>
      <c r="F35" s="429">
        <v>25093</v>
      </c>
      <c r="G35" s="349"/>
      <c r="H35" s="349"/>
      <c r="I35" s="349"/>
      <c r="J35" s="349"/>
      <c r="K35" s="349">
        <v>13835</v>
      </c>
      <c r="L35" s="349"/>
      <c r="M35" s="349"/>
      <c r="N35" s="349"/>
      <c r="O35" s="349"/>
      <c r="P35" s="291">
        <v>13201</v>
      </c>
      <c r="Q35" s="291"/>
      <c r="R35" s="291"/>
      <c r="S35" s="291"/>
      <c r="T35" s="291">
        <v>10706</v>
      </c>
      <c r="U35" s="291"/>
      <c r="V35" s="291"/>
      <c r="W35" s="291"/>
      <c r="X35" s="428">
        <v>1922</v>
      </c>
      <c r="Y35" s="428"/>
      <c r="Z35" s="428"/>
      <c r="AA35" s="428"/>
      <c r="AB35" s="319">
        <v>299</v>
      </c>
      <c r="AC35" s="319"/>
      <c r="AD35" s="319"/>
      <c r="AE35" s="319"/>
      <c r="AF35" s="428">
        <v>274</v>
      </c>
      <c r="AG35" s="428"/>
      <c r="AH35" s="428"/>
      <c r="AI35" s="428"/>
      <c r="AJ35" s="428">
        <v>634</v>
      </c>
      <c r="AK35" s="428"/>
      <c r="AL35" s="428"/>
      <c r="AM35" s="428"/>
      <c r="AN35" s="319">
        <v>9914</v>
      </c>
      <c r="AO35" s="319"/>
      <c r="AP35" s="319"/>
      <c r="AQ35" s="319"/>
      <c r="AR35" s="319">
        <v>3714</v>
      </c>
      <c r="AS35" s="319"/>
      <c r="AT35" s="319"/>
      <c r="AU35" s="319"/>
      <c r="AV35" s="319">
        <v>1186</v>
      </c>
      <c r="AW35" s="319"/>
      <c r="AX35" s="319"/>
      <c r="AY35" s="319"/>
      <c r="AZ35" s="319">
        <v>5014</v>
      </c>
      <c r="BA35" s="319"/>
      <c r="BB35" s="319"/>
      <c r="BC35" s="319"/>
    </row>
    <row r="36" spans="1:55" ht="25.5" customHeight="1" x14ac:dyDescent="0.15">
      <c r="A36" s="502" t="s">
        <v>508</v>
      </c>
      <c r="B36" s="502"/>
      <c r="C36" s="502"/>
      <c r="D36" s="502"/>
      <c r="E36" s="502"/>
      <c r="F36" s="429">
        <v>7352</v>
      </c>
      <c r="G36" s="349"/>
      <c r="H36" s="349"/>
      <c r="I36" s="349"/>
      <c r="J36" s="349"/>
      <c r="K36" s="349">
        <v>4376</v>
      </c>
      <c r="L36" s="349"/>
      <c r="M36" s="349"/>
      <c r="N36" s="349"/>
      <c r="O36" s="349"/>
      <c r="P36" s="291">
        <v>4247</v>
      </c>
      <c r="Q36" s="291"/>
      <c r="R36" s="291"/>
      <c r="S36" s="291"/>
      <c r="T36" s="291">
        <v>3319</v>
      </c>
      <c r="U36" s="291"/>
      <c r="V36" s="291"/>
      <c r="W36" s="291"/>
      <c r="X36" s="428">
        <v>737</v>
      </c>
      <c r="Y36" s="428"/>
      <c r="Z36" s="428"/>
      <c r="AA36" s="428"/>
      <c r="AB36" s="319">
        <v>85</v>
      </c>
      <c r="AC36" s="319"/>
      <c r="AD36" s="319"/>
      <c r="AE36" s="319"/>
      <c r="AF36" s="428">
        <v>106</v>
      </c>
      <c r="AG36" s="428"/>
      <c r="AH36" s="428"/>
      <c r="AI36" s="428"/>
      <c r="AJ36" s="319">
        <v>129</v>
      </c>
      <c r="AK36" s="319"/>
      <c r="AL36" s="319"/>
      <c r="AM36" s="319"/>
      <c r="AN36" s="319">
        <v>2520</v>
      </c>
      <c r="AO36" s="319"/>
      <c r="AP36" s="319"/>
      <c r="AQ36" s="319"/>
      <c r="AR36" s="319">
        <v>908</v>
      </c>
      <c r="AS36" s="319"/>
      <c r="AT36" s="319"/>
      <c r="AU36" s="319"/>
      <c r="AV36" s="319">
        <v>346</v>
      </c>
      <c r="AW36" s="319"/>
      <c r="AX36" s="319"/>
      <c r="AY36" s="319"/>
      <c r="AZ36" s="319">
        <v>1266</v>
      </c>
      <c r="BA36" s="319"/>
      <c r="BB36" s="319"/>
      <c r="BC36" s="319"/>
    </row>
    <row r="37" spans="1:55" ht="6.75" customHeight="1" x14ac:dyDescent="0.15">
      <c r="A37" s="54"/>
      <c r="B37" s="54"/>
      <c r="C37" s="54"/>
      <c r="D37" s="54"/>
      <c r="E37" s="54"/>
      <c r="F37" s="47"/>
      <c r="G37" s="48"/>
      <c r="H37" s="48"/>
      <c r="I37" s="48"/>
      <c r="J37" s="48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</row>
    <row r="38" spans="1:55" ht="6.75" customHeight="1" x14ac:dyDescent="0.15">
      <c r="A38" s="65"/>
      <c r="B38" s="65"/>
      <c r="C38" s="65"/>
      <c r="D38" s="65"/>
      <c r="E38" s="6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ht="12.75" customHeight="1" x14ac:dyDescent="0.15">
      <c r="A39" s="50" t="s">
        <v>510</v>
      </c>
      <c r="AV39" s="362" t="s">
        <v>53</v>
      </c>
      <c r="AW39" s="362"/>
      <c r="AX39" s="362"/>
      <c r="AY39" s="362"/>
      <c r="AZ39" s="362"/>
      <c r="BA39" s="362"/>
      <c r="BB39" s="362"/>
      <c r="BC39" s="362"/>
    </row>
    <row r="40" spans="1:55" ht="12.75" customHeight="1" x14ac:dyDescent="0.15">
      <c r="AX40" s="6"/>
      <c r="AY40" s="6"/>
      <c r="BB40" s="6"/>
      <c r="BC40" s="6"/>
    </row>
    <row r="41" spans="1:55" ht="12.75" customHeight="1" x14ac:dyDescent="0.15">
      <c r="BB41" s="6"/>
      <c r="BC41" s="6"/>
    </row>
    <row r="42" spans="1:55" ht="12.75" customHeight="1" x14ac:dyDescent="0.15">
      <c r="AX42" s="6"/>
      <c r="AY42" s="6"/>
      <c r="BB42" s="6"/>
      <c r="BC42" s="6"/>
    </row>
    <row r="43" spans="1:55" ht="12.75" customHeight="1" x14ac:dyDescent="0.15">
      <c r="AX43" s="6"/>
      <c r="AY43" s="6"/>
      <c r="BB43" s="6"/>
      <c r="BC43" s="6"/>
    </row>
    <row r="44" spans="1:55" ht="12.75" customHeight="1" x14ac:dyDescent="0.15">
      <c r="AX44" s="6"/>
      <c r="AY44" s="6"/>
      <c r="BB44" s="6"/>
      <c r="BC44" s="6"/>
    </row>
    <row r="45" spans="1:55" ht="12.75" customHeight="1" x14ac:dyDescent="0.15">
      <c r="AX45" s="6"/>
      <c r="AY45" s="6"/>
      <c r="BB45" s="6"/>
      <c r="BC45" s="6"/>
    </row>
    <row r="46" spans="1:55" ht="12.75" customHeight="1" x14ac:dyDescent="0.15">
      <c r="AX46" s="6"/>
      <c r="AY46" s="6"/>
      <c r="BB46" s="6"/>
      <c r="BC46" s="6"/>
    </row>
    <row r="47" spans="1:55" ht="12.75" customHeight="1" x14ac:dyDescent="0.15">
      <c r="AX47" s="6"/>
      <c r="AY47" s="6"/>
      <c r="BB47" s="6"/>
      <c r="BC47" s="6"/>
    </row>
    <row r="48" spans="1:55" ht="12.75" customHeight="1" x14ac:dyDescent="0.15">
      <c r="AX48" s="6"/>
      <c r="AY48" s="6"/>
      <c r="BB48" s="6"/>
      <c r="BC48" s="6"/>
    </row>
    <row r="49" spans="50:55" ht="12.75" customHeight="1" x14ac:dyDescent="0.15">
      <c r="AX49" s="6"/>
      <c r="AY49" s="6"/>
      <c r="BB49" s="6"/>
      <c r="BC49" s="6"/>
    </row>
    <row r="50" spans="50:55" ht="12.75" customHeight="1" x14ac:dyDescent="0.15">
      <c r="AX50" s="6"/>
      <c r="AY50" s="6"/>
      <c r="BB50" s="6"/>
      <c r="BC50" s="6"/>
    </row>
    <row r="51" spans="50:55" ht="12.75" customHeight="1" x14ac:dyDescent="0.15"/>
    <row r="52" spans="50:55" ht="12.75" customHeight="1" x14ac:dyDescent="0.15"/>
    <row r="53" spans="50:55" ht="12.75" customHeight="1" x14ac:dyDescent="0.15"/>
    <row r="54" spans="50:55" ht="12.75" customHeight="1" x14ac:dyDescent="0.15"/>
    <row r="55" spans="50:55" ht="12.75" customHeight="1" x14ac:dyDescent="0.15"/>
    <row r="56" spans="50:55" ht="12.75" customHeight="1" x14ac:dyDescent="0.15"/>
    <row r="57" spans="50:55" ht="12.75" customHeight="1" x14ac:dyDescent="0.15"/>
    <row r="58" spans="50:55" ht="12.75" customHeight="1" x14ac:dyDescent="0.15"/>
    <row r="59" spans="50:55" ht="12.75" customHeight="1" x14ac:dyDescent="0.15"/>
    <row r="60" spans="50:55" ht="12.75" customHeight="1" x14ac:dyDescent="0.15"/>
    <row r="61" spans="50:55" ht="12.75" customHeight="1" x14ac:dyDescent="0.15"/>
    <row r="62" spans="50:55" ht="12.75" customHeight="1" x14ac:dyDescent="0.15"/>
    <row r="63" spans="50:55" ht="12.75" customHeight="1" x14ac:dyDescent="0.15"/>
    <row r="64" spans="50:55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6.75" customHeight="1" x14ac:dyDescent="0.15"/>
    <row r="74" ht="6.75" customHeight="1" x14ac:dyDescent="0.15"/>
  </sheetData>
  <mergeCells count="323">
    <mergeCell ref="AR2:BC2"/>
    <mergeCell ref="A4:E7"/>
    <mergeCell ref="F4:J7"/>
    <mergeCell ref="K4:AM4"/>
    <mergeCell ref="AN4:BC4"/>
    <mergeCell ref="K5:O7"/>
    <mergeCell ref="P5:AI5"/>
    <mergeCell ref="AJ5:AM7"/>
    <mergeCell ref="AN5:AQ7"/>
    <mergeCell ref="A9:E9"/>
    <mergeCell ref="F9:J9"/>
    <mergeCell ref="K9:O9"/>
    <mergeCell ref="P9:S9"/>
    <mergeCell ref="T9:W9"/>
    <mergeCell ref="X9:AA9"/>
    <mergeCell ref="AF9:AI9"/>
    <mergeCell ref="AV5:AY7"/>
    <mergeCell ref="AZ5:BC7"/>
    <mergeCell ref="P6:S7"/>
    <mergeCell ref="T6:W7"/>
    <mergeCell ref="X6:AA7"/>
    <mergeCell ref="AB6:AE7"/>
    <mergeCell ref="AF6:AI7"/>
    <mergeCell ref="AR5:AU7"/>
    <mergeCell ref="AJ9:AM9"/>
    <mergeCell ref="AZ9:BC9"/>
    <mergeCell ref="F10:J10"/>
    <mergeCell ref="K10:O10"/>
    <mergeCell ref="X10:AA10"/>
    <mergeCell ref="AB10:AE10"/>
    <mergeCell ref="AF10:AI10"/>
    <mergeCell ref="AJ10:AM10"/>
    <mergeCell ref="AV10:AY10"/>
    <mergeCell ref="AZ10:BC10"/>
    <mergeCell ref="AB9:AE9"/>
    <mergeCell ref="AN9:AQ9"/>
    <mergeCell ref="AR9:AU9"/>
    <mergeCell ref="AV9:AY9"/>
    <mergeCell ref="AZ11:BC11"/>
    <mergeCell ref="A12:E12"/>
    <mergeCell ref="F12:J12"/>
    <mergeCell ref="K12:O12"/>
    <mergeCell ref="P12:S12"/>
    <mergeCell ref="T12:W12"/>
    <mergeCell ref="X12:AA12"/>
    <mergeCell ref="AB12:AE12"/>
    <mergeCell ref="AF12:AI12"/>
    <mergeCell ref="AJ12:AM12"/>
    <mergeCell ref="AB11:AE11"/>
    <mergeCell ref="AF11:AI11"/>
    <mergeCell ref="AJ11:AM11"/>
    <mergeCell ref="AN11:AQ11"/>
    <mergeCell ref="AR11:AU11"/>
    <mergeCell ref="AV11:AY11"/>
    <mergeCell ref="A11:E11"/>
    <mergeCell ref="F11:J11"/>
    <mergeCell ref="K11:O11"/>
    <mergeCell ref="P11:S11"/>
    <mergeCell ref="T11:W11"/>
    <mergeCell ref="X11:AA11"/>
    <mergeCell ref="AN12:AQ12"/>
    <mergeCell ref="AR12:AU12"/>
    <mergeCell ref="AV12:AY12"/>
    <mergeCell ref="AZ12:BC12"/>
    <mergeCell ref="A13:E13"/>
    <mergeCell ref="F13:J13"/>
    <mergeCell ref="K13:O13"/>
    <mergeCell ref="P13:S13"/>
    <mergeCell ref="T13:W13"/>
    <mergeCell ref="X13:AA13"/>
    <mergeCell ref="AZ13:BC13"/>
    <mergeCell ref="AB13:AE13"/>
    <mergeCell ref="AF13:AI13"/>
    <mergeCell ref="AJ13:AM13"/>
    <mergeCell ref="AN13:AQ13"/>
    <mergeCell ref="AR13:AU13"/>
    <mergeCell ref="AV13:AY13"/>
    <mergeCell ref="AZ15:BC15"/>
    <mergeCell ref="AB15:AE15"/>
    <mergeCell ref="AF15:AI15"/>
    <mergeCell ref="AJ15:AM15"/>
    <mergeCell ref="AN15:AQ15"/>
    <mergeCell ref="AR15:AU15"/>
    <mergeCell ref="AV15:AY15"/>
    <mergeCell ref="AF14:AI14"/>
    <mergeCell ref="AJ14:AM14"/>
    <mergeCell ref="AN14:AQ14"/>
    <mergeCell ref="AR14:AU14"/>
    <mergeCell ref="AV14:AY14"/>
    <mergeCell ref="AZ14:BC14"/>
    <mergeCell ref="P14:S14"/>
    <mergeCell ref="T14:W14"/>
    <mergeCell ref="X14:AA14"/>
    <mergeCell ref="AB14:AE14"/>
    <mergeCell ref="K16:O16"/>
    <mergeCell ref="A17:E17"/>
    <mergeCell ref="F17:J17"/>
    <mergeCell ref="K17:O17"/>
    <mergeCell ref="P17:S17"/>
    <mergeCell ref="T17:W17"/>
    <mergeCell ref="X17:AA17"/>
    <mergeCell ref="AB17:AE17"/>
    <mergeCell ref="A15:E15"/>
    <mergeCell ref="F15:J15"/>
    <mergeCell ref="K15:O15"/>
    <mergeCell ref="P15:S15"/>
    <mergeCell ref="T15:W15"/>
    <mergeCell ref="X15:AA15"/>
    <mergeCell ref="A14:E14"/>
    <mergeCell ref="F14:J14"/>
    <mergeCell ref="K14:O14"/>
    <mergeCell ref="AF17:AI17"/>
    <mergeCell ref="X18:AA18"/>
    <mergeCell ref="AB18:AE18"/>
    <mergeCell ref="AF18:AI18"/>
    <mergeCell ref="AJ17:AM17"/>
    <mergeCell ref="AN17:AQ17"/>
    <mergeCell ref="AR17:AU17"/>
    <mergeCell ref="AV17:AY17"/>
    <mergeCell ref="AZ17:BC17"/>
    <mergeCell ref="A18:E18"/>
    <mergeCell ref="F18:J18"/>
    <mergeCell ref="K18:O18"/>
    <mergeCell ref="P18:S18"/>
    <mergeCell ref="T18:W18"/>
    <mergeCell ref="AV18:AY18"/>
    <mergeCell ref="AZ18:BC18"/>
    <mergeCell ref="AJ18:AM18"/>
    <mergeCell ref="AN18:AQ18"/>
    <mergeCell ref="AR18:AU18"/>
    <mergeCell ref="AJ19:AM19"/>
    <mergeCell ref="AN19:AQ19"/>
    <mergeCell ref="AR19:AU19"/>
    <mergeCell ref="AV19:AY19"/>
    <mergeCell ref="AZ19:BC19"/>
    <mergeCell ref="A20:E20"/>
    <mergeCell ref="F20:J20"/>
    <mergeCell ref="K20:O20"/>
    <mergeCell ref="P20:S20"/>
    <mergeCell ref="T20:W20"/>
    <mergeCell ref="A19:E19"/>
    <mergeCell ref="F19:J19"/>
    <mergeCell ref="K19:O19"/>
    <mergeCell ref="P19:S19"/>
    <mergeCell ref="T19:W19"/>
    <mergeCell ref="X19:AA19"/>
    <mergeCell ref="AB19:AE19"/>
    <mergeCell ref="AF19:AI19"/>
    <mergeCell ref="AJ21:AM21"/>
    <mergeCell ref="AN21:AQ21"/>
    <mergeCell ref="AR21:AU21"/>
    <mergeCell ref="AV21:AY21"/>
    <mergeCell ref="AZ21:BC21"/>
    <mergeCell ref="K22:O22"/>
    <mergeCell ref="AV20:AY20"/>
    <mergeCell ref="AZ20:BC20"/>
    <mergeCell ref="A21:E21"/>
    <mergeCell ref="F21:J21"/>
    <mergeCell ref="K21:O21"/>
    <mergeCell ref="P21:S21"/>
    <mergeCell ref="T21:W21"/>
    <mergeCell ref="X21:AA21"/>
    <mergeCell ref="AB21:AE21"/>
    <mergeCell ref="AF21:AI21"/>
    <mergeCell ref="X20:AA20"/>
    <mergeCell ref="AB20:AE20"/>
    <mergeCell ref="AF20:AI20"/>
    <mergeCell ref="AJ20:AM20"/>
    <mergeCell ref="AN20:AQ20"/>
    <mergeCell ref="AR20:AU20"/>
    <mergeCell ref="AR25:AU25"/>
    <mergeCell ref="AV25:AY25"/>
    <mergeCell ref="AZ23:BC23"/>
    <mergeCell ref="A24:E24"/>
    <mergeCell ref="F24:J24"/>
    <mergeCell ref="K24:O24"/>
    <mergeCell ref="P24:S24"/>
    <mergeCell ref="T24:W24"/>
    <mergeCell ref="X24:AA24"/>
    <mergeCell ref="AB24:AE24"/>
    <mergeCell ref="AF24:AI24"/>
    <mergeCell ref="AJ24:AM24"/>
    <mergeCell ref="AB23:AE23"/>
    <mergeCell ref="AF23:AI23"/>
    <mergeCell ref="AJ23:AM23"/>
    <mergeCell ref="AN23:AQ23"/>
    <mergeCell ref="AR23:AU23"/>
    <mergeCell ref="AV23:AY23"/>
    <mergeCell ref="A23:E23"/>
    <mergeCell ref="F23:J23"/>
    <mergeCell ref="K23:O23"/>
    <mergeCell ref="P23:S23"/>
    <mergeCell ref="T23:W23"/>
    <mergeCell ref="X23:AA23"/>
    <mergeCell ref="AZ25:BC25"/>
    <mergeCell ref="A26:E26"/>
    <mergeCell ref="F26:J26"/>
    <mergeCell ref="K26:O26"/>
    <mergeCell ref="P26:S26"/>
    <mergeCell ref="T26:W26"/>
    <mergeCell ref="X26:AA26"/>
    <mergeCell ref="AN24:AQ24"/>
    <mergeCell ref="AR24:AU24"/>
    <mergeCell ref="AV24:AY24"/>
    <mergeCell ref="AB26:AE26"/>
    <mergeCell ref="AF26:AI26"/>
    <mergeCell ref="AJ26:AM26"/>
    <mergeCell ref="AB25:AE25"/>
    <mergeCell ref="AF25:AI25"/>
    <mergeCell ref="AJ25:AM25"/>
    <mergeCell ref="AZ24:BC24"/>
    <mergeCell ref="A25:E25"/>
    <mergeCell ref="F25:J25"/>
    <mergeCell ref="K25:O25"/>
    <mergeCell ref="P25:S25"/>
    <mergeCell ref="T25:W25"/>
    <mergeCell ref="X25:AA25"/>
    <mergeCell ref="AN25:AQ25"/>
    <mergeCell ref="AN26:AQ26"/>
    <mergeCell ref="AR26:AU26"/>
    <mergeCell ref="AV26:AY26"/>
    <mergeCell ref="AZ27:BC27"/>
    <mergeCell ref="AZ26:BC26"/>
    <mergeCell ref="A27:E27"/>
    <mergeCell ref="F27:J27"/>
    <mergeCell ref="K27:O27"/>
    <mergeCell ref="P27:S27"/>
    <mergeCell ref="T27:W27"/>
    <mergeCell ref="X27:AA27"/>
    <mergeCell ref="AF27:AI27"/>
    <mergeCell ref="AJ27:AM27"/>
    <mergeCell ref="AN27:AQ27"/>
    <mergeCell ref="A29:E29"/>
    <mergeCell ref="F29:J29"/>
    <mergeCell ref="K29:O29"/>
    <mergeCell ref="P29:S29"/>
    <mergeCell ref="T29:W29"/>
    <mergeCell ref="X29:AA29"/>
    <mergeCell ref="AB29:AE29"/>
    <mergeCell ref="F28:J28"/>
    <mergeCell ref="K28:O28"/>
    <mergeCell ref="X28:AA28"/>
    <mergeCell ref="AB28:AE28"/>
    <mergeCell ref="AF29:AI29"/>
    <mergeCell ref="AJ29:AM29"/>
    <mergeCell ref="AN29:AQ29"/>
    <mergeCell ref="AR29:AU29"/>
    <mergeCell ref="AV29:AY29"/>
    <mergeCell ref="AZ29:BC29"/>
    <mergeCell ref="AV28:AY28"/>
    <mergeCell ref="AZ28:BC28"/>
    <mergeCell ref="AB27:AE27"/>
    <mergeCell ref="AF28:AI28"/>
    <mergeCell ref="AJ28:AM28"/>
    <mergeCell ref="AR27:AU27"/>
    <mergeCell ref="AV27:AY27"/>
    <mergeCell ref="AZ30:BC30"/>
    <mergeCell ref="A31:E31"/>
    <mergeCell ref="F31:J31"/>
    <mergeCell ref="K31:O31"/>
    <mergeCell ref="P31:S31"/>
    <mergeCell ref="T31:W31"/>
    <mergeCell ref="X31:AA31"/>
    <mergeCell ref="AB31:AE31"/>
    <mergeCell ref="AF31:AI31"/>
    <mergeCell ref="AJ31:AM31"/>
    <mergeCell ref="AB30:AE30"/>
    <mergeCell ref="AF30:AI30"/>
    <mergeCell ref="AJ30:AM30"/>
    <mergeCell ref="AN30:AQ30"/>
    <mergeCell ref="AR30:AU30"/>
    <mergeCell ref="AV30:AY30"/>
    <mergeCell ref="A30:E30"/>
    <mergeCell ref="F30:J30"/>
    <mergeCell ref="K30:O30"/>
    <mergeCell ref="P30:S30"/>
    <mergeCell ref="T30:W30"/>
    <mergeCell ref="X30:AA30"/>
    <mergeCell ref="AN31:AQ31"/>
    <mergeCell ref="AR31:AU31"/>
    <mergeCell ref="X34:AA34"/>
    <mergeCell ref="AB34:AE34"/>
    <mergeCell ref="AF34:AI34"/>
    <mergeCell ref="AV31:AY31"/>
    <mergeCell ref="AZ31:BC31"/>
    <mergeCell ref="A33:E33"/>
    <mergeCell ref="A34:E34"/>
    <mergeCell ref="F34:J34"/>
    <mergeCell ref="K34:O34"/>
    <mergeCell ref="P34:S34"/>
    <mergeCell ref="T34:W34"/>
    <mergeCell ref="AV34:AY34"/>
    <mergeCell ref="AZ34:BC34"/>
    <mergeCell ref="AJ34:AM34"/>
    <mergeCell ref="AN34:AQ34"/>
    <mergeCell ref="AR34:AU34"/>
    <mergeCell ref="A36:E36"/>
    <mergeCell ref="F36:J36"/>
    <mergeCell ref="K36:O36"/>
    <mergeCell ref="P36:S36"/>
    <mergeCell ref="T36:W36"/>
    <mergeCell ref="AV36:AY36"/>
    <mergeCell ref="AZ36:BC36"/>
    <mergeCell ref="A35:E35"/>
    <mergeCell ref="F35:J35"/>
    <mergeCell ref="K35:O35"/>
    <mergeCell ref="P35:S35"/>
    <mergeCell ref="T35:W35"/>
    <mergeCell ref="X35:AA35"/>
    <mergeCell ref="AB35:AE35"/>
    <mergeCell ref="AF35:AI35"/>
    <mergeCell ref="AV39:BC39"/>
    <mergeCell ref="X36:AA36"/>
    <mergeCell ref="AB36:AE36"/>
    <mergeCell ref="AF36:AI36"/>
    <mergeCell ref="AJ36:AM36"/>
    <mergeCell ref="AN36:AQ36"/>
    <mergeCell ref="AR36:AU36"/>
    <mergeCell ref="AJ35:AM35"/>
    <mergeCell ref="AN35:AQ35"/>
    <mergeCell ref="AR35:AU35"/>
    <mergeCell ref="AV35:AY35"/>
    <mergeCell ref="AZ35:BC35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4"/>
  </sheetPr>
  <dimension ref="A1:CA38"/>
  <sheetViews>
    <sheetView view="pageBreakPreview" zoomScaleNormal="100" zoomScaleSheetLayoutView="100" workbookViewId="0"/>
  </sheetViews>
  <sheetFormatPr defaultColWidth="9" defaultRowHeight="12" x14ac:dyDescent="0.15"/>
  <cols>
    <col min="1" max="1" width="0.75" style="50" customWidth="1"/>
    <col min="2" max="2" width="3" style="50" customWidth="1"/>
    <col min="3" max="9" width="1.875" style="50" customWidth="1"/>
    <col min="10" max="11" width="1.75" style="50" customWidth="1"/>
    <col min="12" max="12" width="1.875" style="50" customWidth="1"/>
    <col min="13" max="13" width="1.625" style="50" customWidth="1"/>
    <col min="14" max="14" width="2.25" style="50" customWidth="1"/>
    <col min="15" max="15" width="0.75" style="50" customWidth="1"/>
    <col min="16" max="17" width="1.625" style="50" customWidth="1"/>
    <col min="18" max="18" width="8.25" style="50" customWidth="1"/>
    <col min="19" max="19" width="3.125" style="50" hidden="1" customWidth="1"/>
    <col min="20" max="20" width="4.875" style="50" customWidth="1"/>
    <col min="21" max="24" width="1.625" style="50" customWidth="1"/>
    <col min="25" max="25" width="4.125" style="50" customWidth="1"/>
    <col min="26" max="26" width="3.625" style="50" customWidth="1"/>
    <col min="27" max="29" width="1.5" style="50" customWidth="1"/>
    <col min="30" max="30" width="1.625" style="50" customWidth="1"/>
    <col min="31" max="31" width="4.5" style="50" customWidth="1"/>
    <col min="32" max="32" width="2.5" style="50" customWidth="1"/>
    <col min="33" max="34" width="1.625" style="50" customWidth="1"/>
    <col min="35" max="35" width="10" style="50" customWidth="1"/>
    <col min="36" max="36" width="2.125" style="50" customWidth="1"/>
    <col min="37" max="37" width="13.625" style="50" hidden="1" customWidth="1"/>
    <col min="38" max="38" width="0.75" style="50" customWidth="1"/>
    <col min="39" max="39" width="3" style="50" customWidth="1"/>
    <col min="40" max="46" width="1.875" style="50" customWidth="1"/>
    <col min="47" max="48" width="1.75" style="50" customWidth="1"/>
    <col min="49" max="49" width="1.875" style="50" customWidth="1"/>
    <col min="50" max="50" width="1.625" style="50" customWidth="1"/>
    <col min="51" max="51" width="2.25" style="50" customWidth="1"/>
    <col min="52" max="52" width="0.75" style="50" customWidth="1"/>
    <col min="53" max="54" width="1.625" style="50" customWidth="1"/>
    <col min="55" max="55" width="8.25" style="50" customWidth="1"/>
    <col min="56" max="56" width="3.125" style="50" hidden="1" customWidth="1"/>
    <col min="57" max="57" width="4.875" style="50" customWidth="1"/>
    <col min="58" max="61" width="1.625" style="50" customWidth="1"/>
    <col min="62" max="62" width="4.125" style="50" customWidth="1"/>
    <col min="63" max="63" width="3.625" style="50" customWidth="1"/>
    <col min="64" max="66" width="1.5" style="50" customWidth="1"/>
    <col min="67" max="67" width="1.625" style="50" customWidth="1"/>
    <col min="68" max="68" width="4.5" style="50" customWidth="1"/>
    <col min="69" max="69" width="2.5" style="50" customWidth="1"/>
    <col min="70" max="71" width="1.625" style="50" customWidth="1"/>
    <col min="72" max="72" width="10" style="50" customWidth="1"/>
    <col min="73" max="73" width="2.125" style="50" customWidth="1"/>
    <col min="74" max="74" width="9" style="50" bestFit="1"/>
    <col min="75" max="16384" width="9" style="50"/>
  </cols>
  <sheetData>
    <row r="1" spans="1:73" ht="15" customHeight="1" x14ac:dyDescent="0.15">
      <c r="A1" s="51" t="s">
        <v>477</v>
      </c>
      <c r="AM1" s="51"/>
    </row>
    <row r="2" spans="1:73" ht="13.5" x14ac:dyDescent="0.15"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BK2" s="53"/>
      <c r="BL2" s="53"/>
      <c r="BM2" s="53"/>
      <c r="BN2" s="53"/>
      <c r="BO2" s="53"/>
      <c r="BP2" s="53"/>
      <c r="BQ2" s="362" t="s">
        <v>392</v>
      </c>
      <c r="BR2" s="363"/>
      <c r="BS2" s="363"/>
      <c r="BT2" s="363"/>
      <c r="BU2" s="363"/>
    </row>
    <row r="3" spans="1:73" ht="6.75" customHeight="1" x14ac:dyDescent="0.15"/>
    <row r="4" spans="1:73" ht="22.5" customHeight="1" x14ac:dyDescent="0.15">
      <c r="A4" s="353" t="s">
        <v>118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7"/>
      <c r="O4" s="650" t="s">
        <v>417</v>
      </c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515" t="s">
        <v>118</v>
      </c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6"/>
      <c r="AZ4" s="522" t="s">
        <v>685</v>
      </c>
      <c r="BA4" s="650"/>
      <c r="BB4" s="650"/>
      <c r="BC4" s="650"/>
      <c r="BD4" s="650"/>
      <c r="BE4" s="650"/>
      <c r="BF4" s="650"/>
      <c r="BG4" s="650"/>
      <c r="BH4" s="650"/>
      <c r="BI4" s="650"/>
      <c r="BJ4" s="650"/>
      <c r="BK4" s="650"/>
      <c r="BL4" s="650"/>
      <c r="BM4" s="650"/>
      <c r="BN4" s="650"/>
      <c r="BO4" s="650"/>
      <c r="BP4" s="650"/>
      <c r="BQ4" s="650"/>
      <c r="BR4" s="650"/>
      <c r="BS4" s="650"/>
      <c r="BT4" s="650"/>
      <c r="BU4" s="650"/>
    </row>
    <row r="5" spans="1:73" ht="22.5" customHeight="1" x14ac:dyDescent="0.1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9"/>
      <c r="O5" s="599" t="s">
        <v>511</v>
      </c>
      <c r="P5" s="532"/>
      <c r="Q5" s="532"/>
      <c r="R5" s="532"/>
      <c r="S5" s="532"/>
      <c r="T5" s="532"/>
      <c r="U5" s="532" t="s">
        <v>336</v>
      </c>
      <c r="V5" s="532"/>
      <c r="W5" s="532"/>
      <c r="X5" s="532"/>
      <c r="Y5" s="532"/>
      <c r="Z5" s="532"/>
      <c r="AA5" s="532" t="s">
        <v>338</v>
      </c>
      <c r="AB5" s="532"/>
      <c r="AC5" s="532"/>
      <c r="AD5" s="532"/>
      <c r="AE5" s="532"/>
      <c r="AF5" s="532"/>
      <c r="AG5" s="528" t="s">
        <v>512</v>
      </c>
      <c r="AH5" s="529"/>
      <c r="AI5" s="529"/>
      <c r="AJ5" s="529"/>
      <c r="AK5" s="529"/>
      <c r="AL5" s="502"/>
      <c r="AM5" s="502"/>
      <c r="AN5" s="502"/>
      <c r="AO5" s="502"/>
      <c r="AP5" s="502"/>
      <c r="AQ5" s="502"/>
      <c r="AR5" s="502"/>
      <c r="AS5" s="502"/>
      <c r="AT5" s="502"/>
      <c r="AU5" s="502"/>
      <c r="AV5" s="502"/>
      <c r="AW5" s="502"/>
      <c r="AX5" s="502"/>
      <c r="AY5" s="592"/>
      <c r="AZ5" s="592" t="s">
        <v>511</v>
      </c>
      <c r="BA5" s="651"/>
      <c r="BB5" s="651"/>
      <c r="BC5" s="651"/>
      <c r="BD5" s="651"/>
      <c r="BE5" s="651"/>
      <c r="BF5" s="651" t="s">
        <v>336</v>
      </c>
      <c r="BG5" s="651"/>
      <c r="BH5" s="651"/>
      <c r="BI5" s="651"/>
      <c r="BJ5" s="651"/>
      <c r="BK5" s="651"/>
      <c r="BL5" s="651" t="s">
        <v>338</v>
      </c>
      <c r="BM5" s="651"/>
      <c r="BN5" s="651"/>
      <c r="BO5" s="651"/>
      <c r="BP5" s="651"/>
      <c r="BQ5" s="651"/>
      <c r="BR5" s="568" t="s">
        <v>513</v>
      </c>
      <c r="BS5" s="569"/>
      <c r="BT5" s="569"/>
      <c r="BU5" s="569"/>
    </row>
    <row r="6" spans="1:73" ht="22.5" customHeight="1" x14ac:dyDescent="0.15">
      <c r="A6" s="355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61"/>
      <c r="O6" s="518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3"/>
      <c r="AA6" s="533"/>
      <c r="AB6" s="533"/>
      <c r="AC6" s="533"/>
      <c r="AD6" s="533"/>
      <c r="AE6" s="533"/>
      <c r="AF6" s="533"/>
      <c r="AG6" s="530"/>
      <c r="AH6" s="517"/>
      <c r="AI6" s="517"/>
      <c r="AJ6" s="517"/>
      <c r="AK6" s="517"/>
      <c r="AL6" s="517"/>
      <c r="AM6" s="517"/>
      <c r="AN6" s="517"/>
      <c r="AO6" s="517"/>
      <c r="AP6" s="517"/>
      <c r="AQ6" s="517"/>
      <c r="AR6" s="517"/>
      <c r="AS6" s="517"/>
      <c r="AT6" s="517"/>
      <c r="AU6" s="517"/>
      <c r="AV6" s="517"/>
      <c r="AW6" s="517"/>
      <c r="AX6" s="517"/>
      <c r="AY6" s="518"/>
      <c r="AZ6" s="518"/>
      <c r="BA6" s="533"/>
      <c r="BB6" s="533"/>
      <c r="BC6" s="533"/>
      <c r="BD6" s="533"/>
      <c r="BE6" s="533"/>
      <c r="BF6" s="533"/>
      <c r="BG6" s="533"/>
      <c r="BH6" s="533"/>
      <c r="BI6" s="533"/>
      <c r="BJ6" s="533"/>
      <c r="BK6" s="533"/>
      <c r="BL6" s="533"/>
      <c r="BM6" s="533"/>
      <c r="BN6" s="533"/>
      <c r="BO6" s="533"/>
      <c r="BP6" s="533"/>
      <c r="BQ6" s="533"/>
      <c r="BR6" s="558"/>
      <c r="BS6" s="559"/>
      <c r="BT6" s="559"/>
      <c r="BU6" s="559"/>
    </row>
    <row r="7" spans="1:73" ht="6.75" customHeight="1" x14ac:dyDescent="0.1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140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30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</row>
    <row r="8" spans="1:73" s="99" customFormat="1" ht="23.25" customHeight="1" x14ac:dyDescent="0.15">
      <c r="A8" s="144"/>
      <c r="B8" s="97"/>
      <c r="C8" s="652" t="s">
        <v>515</v>
      </c>
      <c r="D8" s="652"/>
      <c r="E8" s="652"/>
      <c r="F8" s="652"/>
      <c r="G8" s="652"/>
      <c r="H8" s="652"/>
      <c r="I8" s="652"/>
      <c r="J8" s="652"/>
      <c r="K8" s="652"/>
      <c r="L8" s="652"/>
      <c r="M8" s="652"/>
      <c r="N8" s="145"/>
      <c r="O8" s="590">
        <f>SUM(O10,O14,O19,O35)</f>
        <v>57049</v>
      </c>
      <c r="P8" s="590"/>
      <c r="Q8" s="590"/>
      <c r="R8" s="590"/>
      <c r="S8" s="590"/>
      <c r="T8" s="183"/>
      <c r="U8" s="590">
        <f>SUM(U10,U14,U19,U35)</f>
        <v>32921</v>
      </c>
      <c r="V8" s="590"/>
      <c r="W8" s="590"/>
      <c r="X8" s="590"/>
      <c r="Y8" s="590"/>
      <c r="Z8" s="183"/>
      <c r="AA8" s="590">
        <f>SUM(AA10,AA14,AA19,AA35)</f>
        <v>24128</v>
      </c>
      <c r="AB8" s="590"/>
      <c r="AC8" s="590"/>
      <c r="AD8" s="590"/>
      <c r="AE8" s="590"/>
      <c r="AF8" s="183"/>
      <c r="AG8" s="648">
        <f>ROUND(O8/$O$8*100,2)</f>
        <v>100</v>
      </c>
      <c r="AH8" s="648"/>
      <c r="AI8" s="648"/>
      <c r="AJ8" s="231"/>
      <c r="AK8" s="232"/>
      <c r="AL8" s="233"/>
      <c r="AM8" s="234"/>
      <c r="AN8" s="653" t="s">
        <v>515</v>
      </c>
      <c r="AO8" s="653"/>
      <c r="AP8" s="653"/>
      <c r="AQ8" s="653"/>
      <c r="AR8" s="653"/>
      <c r="AS8" s="653"/>
      <c r="AT8" s="653"/>
      <c r="AU8" s="653"/>
      <c r="AV8" s="653"/>
      <c r="AW8" s="653"/>
      <c r="AX8" s="653"/>
      <c r="AY8" s="235"/>
      <c r="AZ8" s="590">
        <f>SUM(AZ10,AZ14,AZ19,AZ35)</f>
        <v>55803</v>
      </c>
      <c r="BA8" s="590"/>
      <c r="BB8" s="590"/>
      <c r="BC8" s="590"/>
      <c r="BD8" s="590"/>
      <c r="BE8" s="183"/>
      <c r="BF8" s="590">
        <f>SUM(BF10,BF14,BF19,BF35)</f>
        <v>31236</v>
      </c>
      <c r="BG8" s="590"/>
      <c r="BH8" s="590"/>
      <c r="BI8" s="590"/>
      <c r="BJ8" s="590"/>
      <c r="BK8" s="183"/>
      <c r="BL8" s="590">
        <f>SUM(BL10,BL14,BL19,BL35)</f>
        <v>24567</v>
      </c>
      <c r="BM8" s="590"/>
      <c r="BN8" s="590"/>
      <c r="BO8" s="590"/>
      <c r="BP8" s="590"/>
      <c r="BQ8" s="183"/>
      <c r="BR8" s="648">
        <f>ROUND(AZ8/$AZ$8*100,2)</f>
        <v>100</v>
      </c>
      <c r="BS8" s="648"/>
      <c r="BT8" s="648"/>
      <c r="BU8" s="231"/>
    </row>
    <row r="9" spans="1:73" s="99" customFormat="1" ht="23.25" customHeight="1" x14ac:dyDescent="0.15">
      <c r="A9" s="144"/>
      <c r="B9" s="97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5"/>
      <c r="O9" s="236"/>
      <c r="P9" s="236"/>
      <c r="Q9" s="236"/>
      <c r="R9" s="236"/>
      <c r="S9" s="236"/>
      <c r="T9" s="183"/>
      <c r="U9" s="236"/>
      <c r="V9" s="236"/>
      <c r="W9" s="236"/>
      <c r="X9" s="236"/>
      <c r="Y9" s="236"/>
      <c r="Z9" s="183"/>
      <c r="AA9" s="236"/>
      <c r="AB9" s="236"/>
      <c r="AC9" s="236"/>
      <c r="AD9" s="236"/>
      <c r="AE9" s="236"/>
      <c r="AF9" s="183"/>
      <c r="AG9" s="231"/>
      <c r="AH9" s="231"/>
      <c r="AI9" s="231"/>
      <c r="AJ9" s="231"/>
      <c r="AK9" s="232"/>
      <c r="AL9" s="233"/>
      <c r="AM9" s="234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5"/>
      <c r="AZ9" s="236"/>
      <c r="BA9" s="236"/>
      <c r="BB9" s="236"/>
      <c r="BC9" s="236"/>
      <c r="BD9" s="236"/>
      <c r="BE9" s="183"/>
      <c r="BF9" s="236"/>
      <c r="BG9" s="236"/>
      <c r="BH9" s="236"/>
      <c r="BI9" s="236"/>
      <c r="BJ9" s="236"/>
      <c r="BK9" s="183"/>
      <c r="BL9" s="236"/>
      <c r="BM9" s="236"/>
      <c r="BN9" s="236"/>
      <c r="BO9" s="236"/>
      <c r="BP9" s="236"/>
      <c r="BQ9" s="183"/>
      <c r="BR9" s="231"/>
      <c r="BS9" s="231"/>
      <c r="BT9" s="231"/>
      <c r="BU9" s="231"/>
    </row>
    <row r="10" spans="1:73" ht="23.25" customHeight="1" x14ac:dyDescent="0.15">
      <c r="A10" s="139"/>
      <c r="B10" s="347" t="s">
        <v>307</v>
      </c>
      <c r="C10" s="347"/>
      <c r="D10" s="347"/>
      <c r="E10" s="347"/>
      <c r="F10" s="347"/>
      <c r="G10" s="347"/>
      <c r="H10" s="347"/>
      <c r="I10" s="347"/>
      <c r="J10" s="347"/>
      <c r="L10" s="70"/>
      <c r="M10" s="70"/>
      <c r="N10" s="143"/>
      <c r="O10" s="649">
        <f>SUM(O11:S13)</f>
        <v>1776</v>
      </c>
      <c r="P10" s="462"/>
      <c r="Q10" s="462"/>
      <c r="R10" s="462"/>
      <c r="S10" s="462"/>
      <c r="T10" s="181"/>
      <c r="U10" s="649">
        <f>SUM(U11:Y13)</f>
        <v>1015</v>
      </c>
      <c r="V10" s="462"/>
      <c r="W10" s="462"/>
      <c r="X10" s="462"/>
      <c r="Y10" s="462"/>
      <c r="Z10" s="181"/>
      <c r="AA10" s="649">
        <f>SUM(AA11:AE13)</f>
        <v>761</v>
      </c>
      <c r="AB10" s="462"/>
      <c r="AC10" s="462"/>
      <c r="AD10" s="462"/>
      <c r="AE10" s="462"/>
      <c r="AF10" s="181"/>
      <c r="AG10" s="633">
        <f>ROUND(O10/$O$8*100,2)</f>
        <v>3.11</v>
      </c>
      <c r="AH10" s="633"/>
      <c r="AI10" s="633"/>
      <c r="AJ10" s="202"/>
      <c r="AK10" s="226"/>
      <c r="AL10" s="226"/>
      <c r="AM10" s="593" t="s">
        <v>307</v>
      </c>
      <c r="AN10" s="593"/>
      <c r="AO10" s="593"/>
      <c r="AP10" s="593"/>
      <c r="AQ10" s="593"/>
      <c r="AR10" s="593"/>
      <c r="AS10" s="593"/>
      <c r="AT10" s="593"/>
      <c r="AU10" s="593"/>
      <c r="AV10" s="181"/>
      <c r="AW10" s="238"/>
      <c r="AX10" s="238"/>
      <c r="AY10" s="239"/>
      <c r="AZ10" s="649">
        <f>SUM(AZ11:BD13)</f>
        <v>1527</v>
      </c>
      <c r="BA10" s="462"/>
      <c r="BB10" s="462"/>
      <c r="BC10" s="462"/>
      <c r="BD10" s="462"/>
      <c r="BE10" s="181"/>
      <c r="BF10" s="649">
        <f>SUM(BF11:BJ13)</f>
        <v>859</v>
      </c>
      <c r="BG10" s="462"/>
      <c r="BH10" s="462"/>
      <c r="BI10" s="462"/>
      <c r="BJ10" s="462"/>
      <c r="BK10" s="181"/>
      <c r="BL10" s="649">
        <f>SUM(BL11:BP13)</f>
        <v>668</v>
      </c>
      <c r="BM10" s="462"/>
      <c r="BN10" s="462"/>
      <c r="BO10" s="462"/>
      <c r="BP10" s="462"/>
      <c r="BQ10" s="181"/>
      <c r="BR10" s="633">
        <f>ROUND(AZ10/$AZ$8*100,2)</f>
        <v>2.74</v>
      </c>
      <c r="BS10" s="633"/>
      <c r="BT10" s="633"/>
      <c r="BU10" s="202"/>
    </row>
    <row r="11" spans="1:73" ht="23.25" customHeight="1" x14ac:dyDescent="0.15">
      <c r="A11" s="139"/>
      <c r="C11" s="347" t="s">
        <v>516</v>
      </c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108"/>
      <c r="O11" s="392">
        <f>SUM(U11,AA11)</f>
        <v>1767</v>
      </c>
      <c r="P11" s="392"/>
      <c r="Q11" s="392"/>
      <c r="R11" s="392"/>
      <c r="S11" s="392"/>
      <c r="T11" s="181"/>
      <c r="U11" s="392">
        <v>1010</v>
      </c>
      <c r="V11" s="392"/>
      <c r="W11" s="392"/>
      <c r="X11" s="392"/>
      <c r="Y11" s="392"/>
      <c r="Z11" s="181"/>
      <c r="AA11" s="392">
        <v>757</v>
      </c>
      <c r="AB11" s="392"/>
      <c r="AC11" s="392"/>
      <c r="AD11" s="392"/>
      <c r="AE11" s="392"/>
      <c r="AF11" s="181"/>
      <c r="AG11" s="633">
        <f>ROUND(O11/$O$8*100,2)</f>
        <v>3.1</v>
      </c>
      <c r="AH11" s="633"/>
      <c r="AI11" s="633"/>
      <c r="AJ11" s="202"/>
      <c r="AK11" s="226"/>
      <c r="AL11" s="226"/>
      <c r="AM11" s="181"/>
      <c r="AN11" s="593" t="s">
        <v>516</v>
      </c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212"/>
      <c r="AZ11" s="392">
        <f>SUM(BF11,BL11)</f>
        <v>1519</v>
      </c>
      <c r="BA11" s="392"/>
      <c r="BB11" s="392"/>
      <c r="BC11" s="392"/>
      <c r="BD11" s="392"/>
      <c r="BE11" s="181"/>
      <c r="BF11" s="392">
        <v>854</v>
      </c>
      <c r="BG11" s="392"/>
      <c r="BH11" s="392"/>
      <c r="BI11" s="392"/>
      <c r="BJ11" s="392"/>
      <c r="BK11" s="181"/>
      <c r="BL11" s="392">
        <v>665</v>
      </c>
      <c r="BM11" s="392"/>
      <c r="BN11" s="392"/>
      <c r="BO11" s="392"/>
      <c r="BP11" s="392"/>
      <c r="BQ11" s="181"/>
      <c r="BR11" s="633">
        <f>ROUND(AZ11/$AZ$8*100,2)</f>
        <v>2.72</v>
      </c>
      <c r="BS11" s="633"/>
      <c r="BT11" s="633"/>
      <c r="BU11" s="202"/>
    </row>
    <row r="12" spans="1:73" ht="23.25" customHeight="1" x14ac:dyDescent="0.15">
      <c r="A12" s="138"/>
      <c r="C12" s="347" t="s">
        <v>175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108"/>
      <c r="O12" s="293">
        <f>SUM(U12:AE12)</f>
        <v>9</v>
      </c>
      <c r="P12" s="293"/>
      <c r="Q12" s="293"/>
      <c r="R12" s="293"/>
      <c r="S12" s="293"/>
      <c r="T12" s="181"/>
      <c r="U12" s="293">
        <v>5</v>
      </c>
      <c r="V12" s="293"/>
      <c r="W12" s="293"/>
      <c r="X12" s="293"/>
      <c r="Y12" s="293"/>
      <c r="Z12" s="181"/>
      <c r="AA12" s="293">
        <v>4</v>
      </c>
      <c r="AB12" s="293"/>
      <c r="AC12" s="293"/>
      <c r="AD12" s="293"/>
      <c r="AE12" s="293"/>
      <c r="AF12" s="181"/>
      <c r="AG12" s="633">
        <f>ROUND(O12/$O$8*100,2)</f>
        <v>0.02</v>
      </c>
      <c r="AH12" s="633"/>
      <c r="AI12" s="633"/>
      <c r="AJ12" s="202"/>
      <c r="AK12" s="226"/>
      <c r="AL12" s="240"/>
      <c r="AM12" s="181"/>
      <c r="AN12" s="593" t="s">
        <v>175</v>
      </c>
      <c r="AO12" s="593"/>
      <c r="AP12" s="593"/>
      <c r="AQ12" s="593"/>
      <c r="AR12" s="593"/>
      <c r="AS12" s="593"/>
      <c r="AT12" s="593"/>
      <c r="AU12" s="593"/>
      <c r="AV12" s="593"/>
      <c r="AW12" s="593"/>
      <c r="AX12" s="593"/>
      <c r="AY12" s="212"/>
      <c r="AZ12" s="293">
        <f>SUM(BF12,BL12)</f>
        <v>8</v>
      </c>
      <c r="BA12" s="293"/>
      <c r="BB12" s="293"/>
      <c r="BC12" s="293"/>
      <c r="BD12" s="293"/>
      <c r="BE12" s="181"/>
      <c r="BF12" s="293">
        <v>5</v>
      </c>
      <c r="BG12" s="293"/>
      <c r="BH12" s="293"/>
      <c r="BI12" s="293"/>
      <c r="BJ12" s="293"/>
      <c r="BK12" s="181"/>
      <c r="BL12" s="293">
        <v>3</v>
      </c>
      <c r="BM12" s="293"/>
      <c r="BN12" s="293"/>
      <c r="BO12" s="293"/>
      <c r="BP12" s="293"/>
      <c r="BQ12" s="181"/>
      <c r="BR12" s="633">
        <f>ROUND(AZ12/$AZ$8*100,2)</f>
        <v>0.01</v>
      </c>
      <c r="BS12" s="633"/>
      <c r="BT12" s="633"/>
      <c r="BU12" s="202"/>
    </row>
    <row r="13" spans="1:73" ht="23.25" customHeight="1" x14ac:dyDescent="0.15">
      <c r="A13" s="138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108"/>
      <c r="O13" s="392"/>
      <c r="P13" s="392"/>
      <c r="Q13" s="392"/>
      <c r="R13" s="392"/>
      <c r="S13" s="392"/>
      <c r="T13" s="181"/>
      <c r="U13" s="293"/>
      <c r="V13" s="293"/>
      <c r="W13" s="293"/>
      <c r="X13" s="293"/>
      <c r="Y13" s="293"/>
      <c r="Z13" s="181"/>
      <c r="AA13" s="293"/>
      <c r="AB13" s="293"/>
      <c r="AC13" s="293"/>
      <c r="AD13" s="293"/>
      <c r="AE13" s="293"/>
      <c r="AF13" s="181"/>
      <c r="AG13" s="633"/>
      <c r="AH13" s="633"/>
      <c r="AI13" s="633"/>
      <c r="AJ13" s="202"/>
      <c r="AK13" s="226"/>
      <c r="AL13" s="240"/>
      <c r="AM13" s="181"/>
      <c r="AN13" s="593"/>
      <c r="AO13" s="593"/>
      <c r="AP13" s="593"/>
      <c r="AQ13" s="593"/>
      <c r="AR13" s="593"/>
      <c r="AS13" s="593"/>
      <c r="AT13" s="593"/>
      <c r="AU13" s="593"/>
      <c r="AV13" s="593"/>
      <c r="AW13" s="593"/>
      <c r="AX13" s="593"/>
      <c r="AY13" s="212"/>
      <c r="AZ13" s="392"/>
      <c r="BA13" s="392"/>
      <c r="BB13" s="392"/>
      <c r="BC13" s="392"/>
      <c r="BD13" s="392"/>
      <c r="BE13" s="181"/>
      <c r="BF13" s="293"/>
      <c r="BG13" s="293"/>
      <c r="BH13" s="293"/>
      <c r="BI13" s="293"/>
      <c r="BJ13" s="293"/>
      <c r="BK13" s="181"/>
      <c r="BL13" s="293"/>
      <c r="BM13" s="293"/>
      <c r="BN13" s="293"/>
      <c r="BO13" s="293"/>
      <c r="BP13" s="293"/>
      <c r="BQ13" s="181"/>
      <c r="BR13" s="633"/>
      <c r="BS13" s="633"/>
      <c r="BT13" s="633"/>
      <c r="BU13" s="202"/>
    </row>
    <row r="14" spans="1:73" ht="23.25" customHeight="1" x14ac:dyDescent="0.15">
      <c r="A14" s="138"/>
      <c r="B14" s="347" t="s">
        <v>518</v>
      </c>
      <c r="C14" s="347"/>
      <c r="D14" s="347"/>
      <c r="E14" s="347"/>
      <c r="F14" s="347"/>
      <c r="G14" s="347"/>
      <c r="H14" s="347"/>
      <c r="I14" s="347"/>
      <c r="J14" s="347"/>
      <c r="N14" s="108"/>
      <c r="O14" s="393">
        <f>SUM(O15:S17)</f>
        <v>13678</v>
      </c>
      <c r="P14" s="393"/>
      <c r="Q14" s="393"/>
      <c r="R14" s="393"/>
      <c r="S14" s="393"/>
      <c r="T14" s="181"/>
      <c r="U14" s="393">
        <f>SUM(U15:Y17)</f>
        <v>9979</v>
      </c>
      <c r="V14" s="393"/>
      <c r="W14" s="393"/>
      <c r="X14" s="393"/>
      <c r="Y14" s="393"/>
      <c r="Z14" s="181"/>
      <c r="AA14" s="393">
        <f>SUM(AA15:AE17)</f>
        <v>3699</v>
      </c>
      <c r="AB14" s="393"/>
      <c r="AC14" s="393"/>
      <c r="AD14" s="393"/>
      <c r="AE14" s="393"/>
      <c r="AF14" s="181"/>
      <c r="AG14" s="633">
        <f>ROUND(O14/$O$8*100,2)</f>
        <v>23.98</v>
      </c>
      <c r="AH14" s="633"/>
      <c r="AI14" s="633"/>
      <c r="AJ14" s="202"/>
      <c r="AK14" s="226"/>
      <c r="AL14" s="240"/>
      <c r="AM14" s="593" t="s">
        <v>518</v>
      </c>
      <c r="AN14" s="593"/>
      <c r="AO14" s="593"/>
      <c r="AP14" s="593"/>
      <c r="AQ14" s="593"/>
      <c r="AR14" s="593"/>
      <c r="AS14" s="593"/>
      <c r="AT14" s="593"/>
      <c r="AU14" s="593"/>
      <c r="AV14" s="181"/>
      <c r="AW14" s="181"/>
      <c r="AX14" s="181"/>
      <c r="AY14" s="212"/>
      <c r="AZ14" s="393">
        <f>SUM(AZ15:BD17)</f>
        <v>12811</v>
      </c>
      <c r="BA14" s="393"/>
      <c r="BB14" s="393"/>
      <c r="BC14" s="393"/>
      <c r="BD14" s="393"/>
      <c r="BE14" s="181"/>
      <c r="BF14" s="393">
        <f>SUM(BF15:BJ17)</f>
        <v>9280</v>
      </c>
      <c r="BG14" s="393"/>
      <c r="BH14" s="393"/>
      <c r="BI14" s="393"/>
      <c r="BJ14" s="393"/>
      <c r="BK14" s="181"/>
      <c r="BL14" s="393">
        <f>SUM(BL15:BP17)</f>
        <v>3531</v>
      </c>
      <c r="BM14" s="393"/>
      <c r="BN14" s="393"/>
      <c r="BO14" s="393"/>
      <c r="BP14" s="393"/>
      <c r="BQ14" s="181"/>
      <c r="BR14" s="633">
        <f>ROUND(AZ14/$AZ$8*100,2)</f>
        <v>22.96</v>
      </c>
      <c r="BS14" s="633"/>
      <c r="BT14" s="633"/>
      <c r="BU14" s="202"/>
    </row>
    <row r="15" spans="1:73" ht="23.25" customHeight="1" x14ac:dyDescent="0.15">
      <c r="A15" s="138"/>
      <c r="C15" s="347" t="s">
        <v>519</v>
      </c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108"/>
      <c r="O15" s="391">
        <f>SUM(U15,AA15)</f>
        <v>1</v>
      </c>
      <c r="P15" s="391"/>
      <c r="Q15" s="391"/>
      <c r="R15" s="391"/>
      <c r="S15" s="391"/>
      <c r="T15" s="181"/>
      <c r="U15" s="391" t="s">
        <v>673</v>
      </c>
      <c r="V15" s="391"/>
      <c r="W15" s="391"/>
      <c r="X15" s="391"/>
      <c r="Y15" s="391"/>
      <c r="Z15" s="181"/>
      <c r="AA15" s="293">
        <v>1</v>
      </c>
      <c r="AB15" s="293"/>
      <c r="AC15" s="293"/>
      <c r="AD15" s="293"/>
      <c r="AE15" s="293"/>
      <c r="AF15" s="181"/>
      <c r="AG15" s="633">
        <f>ROUND(O15/$O$8*100,2)</f>
        <v>0</v>
      </c>
      <c r="AH15" s="633"/>
      <c r="AI15" s="633"/>
      <c r="AJ15" s="202"/>
      <c r="AK15" s="226"/>
      <c r="AL15" s="240"/>
      <c r="AM15" s="181"/>
      <c r="AN15" s="593" t="s">
        <v>519</v>
      </c>
      <c r="AO15" s="593"/>
      <c r="AP15" s="593"/>
      <c r="AQ15" s="593"/>
      <c r="AR15" s="593"/>
      <c r="AS15" s="593"/>
      <c r="AT15" s="593"/>
      <c r="AU15" s="593"/>
      <c r="AV15" s="593"/>
      <c r="AW15" s="593"/>
      <c r="AX15" s="593"/>
      <c r="AY15" s="212"/>
      <c r="AZ15" s="391">
        <f>SUM(BF15,BL15)</f>
        <v>1</v>
      </c>
      <c r="BA15" s="391"/>
      <c r="BB15" s="391"/>
      <c r="BC15" s="391"/>
      <c r="BD15" s="391"/>
      <c r="BE15" s="181"/>
      <c r="BF15" s="391">
        <v>1</v>
      </c>
      <c r="BG15" s="391"/>
      <c r="BH15" s="391"/>
      <c r="BI15" s="391"/>
      <c r="BJ15" s="391"/>
      <c r="BK15" s="181"/>
      <c r="BL15" s="293" t="s">
        <v>673</v>
      </c>
      <c r="BM15" s="293"/>
      <c r="BN15" s="293"/>
      <c r="BO15" s="293"/>
      <c r="BP15" s="293"/>
      <c r="BQ15" s="181"/>
      <c r="BR15" s="633">
        <f>ROUND(AZ15/$AZ$8*100,2)</f>
        <v>0</v>
      </c>
      <c r="BS15" s="633"/>
      <c r="BT15" s="633"/>
      <c r="BU15" s="202"/>
    </row>
    <row r="16" spans="1:73" ht="23.25" customHeight="1" x14ac:dyDescent="0.15">
      <c r="A16" s="138"/>
      <c r="C16" s="347" t="s">
        <v>393</v>
      </c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108"/>
      <c r="O16" s="391">
        <f>SUM(U16,AA16)</f>
        <v>3378</v>
      </c>
      <c r="P16" s="391"/>
      <c r="Q16" s="391"/>
      <c r="R16" s="391"/>
      <c r="S16" s="391"/>
      <c r="T16" s="181"/>
      <c r="U16" s="393">
        <v>2819</v>
      </c>
      <c r="V16" s="393"/>
      <c r="W16" s="393"/>
      <c r="X16" s="393"/>
      <c r="Y16" s="393"/>
      <c r="Z16" s="181"/>
      <c r="AA16" s="393">
        <v>559</v>
      </c>
      <c r="AB16" s="393"/>
      <c r="AC16" s="393"/>
      <c r="AD16" s="393"/>
      <c r="AE16" s="393"/>
      <c r="AF16" s="181"/>
      <c r="AG16" s="633">
        <f>ROUND(O16/$O$8*100,2)</f>
        <v>5.92</v>
      </c>
      <c r="AH16" s="633"/>
      <c r="AI16" s="633"/>
      <c r="AJ16" s="202"/>
      <c r="AK16" s="226"/>
      <c r="AL16" s="240"/>
      <c r="AM16" s="181"/>
      <c r="AN16" s="593" t="s">
        <v>393</v>
      </c>
      <c r="AO16" s="593"/>
      <c r="AP16" s="593"/>
      <c r="AQ16" s="593"/>
      <c r="AR16" s="593"/>
      <c r="AS16" s="593"/>
      <c r="AT16" s="593"/>
      <c r="AU16" s="593"/>
      <c r="AV16" s="593"/>
      <c r="AW16" s="593"/>
      <c r="AX16" s="593"/>
      <c r="AY16" s="212"/>
      <c r="AZ16" s="391">
        <f>SUM(BF16,BL16)</f>
        <v>3092</v>
      </c>
      <c r="BA16" s="391"/>
      <c r="BB16" s="391"/>
      <c r="BC16" s="391"/>
      <c r="BD16" s="391"/>
      <c r="BE16" s="181"/>
      <c r="BF16" s="393">
        <v>2553</v>
      </c>
      <c r="BG16" s="393"/>
      <c r="BH16" s="393"/>
      <c r="BI16" s="393"/>
      <c r="BJ16" s="393"/>
      <c r="BK16" s="181"/>
      <c r="BL16" s="393">
        <v>539</v>
      </c>
      <c r="BM16" s="393"/>
      <c r="BN16" s="393"/>
      <c r="BO16" s="393"/>
      <c r="BP16" s="393"/>
      <c r="BQ16" s="181"/>
      <c r="BR16" s="633">
        <f>ROUND(AZ16/$AZ$8*100,2)</f>
        <v>5.54</v>
      </c>
      <c r="BS16" s="633"/>
      <c r="BT16" s="633"/>
      <c r="BU16" s="202"/>
    </row>
    <row r="17" spans="1:73" ht="23.25" customHeight="1" x14ac:dyDescent="0.15">
      <c r="A17" s="138"/>
      <c r="C17" s="347" t="s">
        <v>232</v>
      </c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108"/>
      <c r="O17" s="391">
        <f>SUM(U17,AA17)</f>
        <v>10299</v>
      </c>
      <c r="P17" s="391"/>
      <c r="Q17" s="391"/>
      <c r="R17" s="391"/>
      <c r="S17" s="391"/>
      <c r="T17" s="181"/>
      <c r="U17" s="393">
        <v>7160</v>
      </c>
      <c r="V17" s="393"/>
      <c r="W17" s="393"/>
      <c r="X17" s="393"/>
      <c r="Y17" s="393"/>
      <c r="Z17" s="181"/>
      <c r="AA17" s="393">
        <v>3139</v>
      </c>
      <c r="AB17" s="393"/>
      <c r="AC17" s="393"/>
      <c r="AD17" s="393"/>
      <c r="AE17" s="393"/>
      <c r="AF17" s="181"/>
      <c r="AG17" s="633">
        <f>ROUND(O17/$O$8*100,2)</f>
        <v>18.05</v>
      </c>
      <c r="AH17" s="633"/>
      <c r="AI17" s="633"/>
      <c r="AJ17" s="202"/>
      <c r="AK17" s="226"/>
      <c r="AL17" s="240"/>
      <c r="AM17" s="181"/>
      <c r="AN17" s="593" t="s">
        <v>232</v>
      </c>
      <c r="AO17" s="593"/>
      <c r="AP17" s="593"/>
      <c r="AQ17" s="593"/>
      <c r="AR17" s="593"/>
      <c r="AS17" s="593"/>
      <c r="AT17" s="593"/>
      <c r="AU17" s="593"/>
      <c r="AV17" s="593"/>
      <c r="AW17" s="593"/>
      <c r="AX17" s="593"/>
      <c r="AY17" s="212"/>
      <c r="AZ17" s="391">
        <f>SUM(BF17,BL17)</f>
        <v>9718</v>
      </c>
      <c r="BA17" s="391"/>
      <c r="BB17" s="391"/>
      <c r="BC17" s="391"/>
      <c r="BD17" s="391"/>
      <c r="BE17" s="181"/>
      <c r="BF17" s="393">
        <v>6726</v>
      </c>
      <c r="BG17" s="393"/>
      <c r="BH17" s="393"/>
      <c r="BI17" s="393"/>
      <c r="BJ17" s="393"/>
      <c r="BK17" s="181"/>
      <c r="BL17" s="393">
        <v>2992</v>
      </c>
      <c r="BM17" s="393"/>
      <c r="BN17" s="393"/>
      <c r="BO17" s="393"/>
      <c r="BP17" s="393"/>
      <c r="BQ17" s="181"/>
      <c r="BR17" s="633">
        <f>ROUND(AZ17/$AZ$8*100,2)</f>
        <v>17.41</v>
      </c>
      <c r="BS17" s="633"/>
      <c r="BT17" s="633"/>
      <c r="BU17" s="202"/>
    </row>
    <row r="18" spans="1:73" ht="23.25" customHeight="1" x14ac:dyDescent="0.15">
      <c r="A18" s="138"/>
      <c r="N18" s="108"/>
      <c r="O18" s="214"/>
      <c r="P18" s="214"/>
      <c r="Q18" s="214"/>
      <c r="R18" s="214"/>
      <c r="S18" s="214"/>
      <c r="T18" s="181"/>
      <c r="U18" s="188"/>
      <c r="V18" s="188"/>
      <c r="W18" s="188"/>
      <c r="X18" s="188"/>
      <c r="Y18" s="188"/>
      <c r="Z18" s="181"/>
      <c r="AA18" s="188"/>
      <c r="AB18" s="188"/>
      <c r="AC18" s="188"/>
      <c r="AD18" s="188"/>
      <c r="AE18" s="188"/>
      <c r="AF18" s="181"/>
      <c r="AG18" s="202"/>
      <c r="AH18" s="202"/>
      <c r="AI18" s="202"/>
      <c r="AJ18" s="202"/>
      <c r="AK18" s="226"/>
      <c r="AL18" s="240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212"/>
      <c r="AZ18" s="214"/>
      <c r="BA18" s="214"/>
      <c r="BB18" s="214"/>
      <c r="BC18" s="214"/>
      <c r="BD18" s="214"/>
      <c r="BE18" s="181"/>
      <c r="BF18" s="188"/>
      <c r="BG18" s="188"/>
      <c r="BH18" s="188"/>
      <c r="BI18" s="188"/>
      <c r="BJ18" s="188"/>
      <c r="BK18" s="181"/>
      <c r="BL18" s="188"/>
      <c r="BM18" s="188"/>
      <c r="BN18" s="188"/>
      <c r="BO18" s="188"/>
      <c r="BP18" s="188"/>
      <c r="BQ18" s="181"/>
      <c r="BR18" s="202"/>
      <c r="BS18" s="202"/>
      <c r="BT18" s="202"/>
      <c r="BU18" s="202"/>
    </row>
    <row r="19" spans="1:73" ht="23.25" customHeight="1" x14ac:dyDescent="0.15">
      <c r="A19" s="138"/>
      <c r="B19" s="347" t="s">
        <v>520</v>
      </c>
      <c r="C19" s="347"/>
      <c r="D19" s="347"/>
      <c r="E19" s="347"/>
      <c r="F19" s="347"/>
      <c r="G19" s="347"/>
      <c r="H19" s="347"/>
      <c r="I19" s="347"/>
      <c r="J19" s="347"/>
      <c r="N19" s="108"/>
      <c r="O19" s="391">
        <f t="shared" ref="O19:O24" si="0">SUM(U19,AA19)</f>
        <v>39018</v>
      </c>
      <c r="P19" s="391"/>
      <c r="Q19" s="391"/>
      <c r="R19" s="391"/>
      <c r="S19" s="391"/>
      <c r="T19" s="181"/>
      <c r="U19" s="393">
        <f>SUM(U20:Y33)</f>
        <v>20394</v>
      </c>
      <c r="V19" s="393"/>
      <c r="W19" s="393"/>
      <c r="X19" s="393"/>
      <c r="Y19" s="393"/>
      <c r="Z19" s="181"/>
      <c r="AA19" s="393">
        <f>SUM(AA20:AE33)</f>
        <v>18624</v>
      </c>
      <c r="AB19" s="393"/>
      <c r="AC19" s="393"/>
      <c r="AD19" s="393"/>
      <c r="AE19" s="393"/>
      <c r="AF19" s="181"/>
      <c r="AG19" s="633">
        <f t="shared" ref="AG19:AG25" si="1">ROUND(O19/$O$8*100,2)</f>
        <v>68.39</v>
      </c>
      <c r="AH19" s="633"/>
      <c r="AI19" s="633"/>
      <c r="AJ19" s="202"/>
      <c r="AK19" s="226"/>
      <c r="AL19" s="240"/>
      <c r="AM19" s="593" t="s">
        <v>520</v>
      </c>
      <c r="AN19" s="593"/>
      <c r="AO19" s="593"/>
      <c r="AP19" s="593"/>
      <c r="AQ19" s="593"/>
      <c r="AR19" s="593"/>
      <c r="AS19" s="593"/>
      <c r="AT19" s="593"/>
      <c r="AU19" s="593"/>
      <c r="AV19" s="181"/>
      <c r="AW19" s="181"/>
      <c r="AX19" s="181"/>
      <c r="AY19" s="212"/>
      <c r="AZ19" s="391">
        <f t="shared" ref="AZ19:AZ33" si="2">SUM(BF19,BL19)</f>
        <v>39758</v>
      </c>
      <c r="BA19" s="391"/>
      <c r="BB19" s="391"/>
      <c r="BC19" s="391"/>
      <c r="BD19" s="391"/>
      <c r="BE19" s="181"/>
      <c r="BF19" s="393">
        <f>SUM(BF20:BJ33)</f>
        <v>20193</v>
      </c>
      <c r="BG19" s="393"/>
      <c r="BH19" s="393"/>
      <c r="BI19" s="393"/>
      <c r="BJ19" s="393"/>
      <c r="BK19" s="181"/>
      <c r="BL19" s="393">
        <f>SUM(BL20:BP33)</f>
        <v>19565</v>
      </c>
      <c r="BM19" s="393"/>
      <c r="BN19" s="393"/>
      <c r="BO19" s="393"/>
      <c r="BP19" s="393"/>
      <c r="BQ19" s="181"/>
      <c r="BR19" s="633">
        <f>ROUND(AZ19/$AZ$8*100,2)</f>
        <v>71.25</v>
      </c>
      <c r="BS19" s="633"/>
      <c r="BT19" s="633"/>
      <c r="BU19" s="202"/>
    </row>
    <row r="20" spans="1:73" ht="23.25" customHeight="1" x14ac:dyDescent="0.15">
      <c r="A20" s="138"/>
      <c r="C20" s="367" t="s">
        <v>401</v>
      </c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58"/>
      <c r="O20" s="391">
        <f t="shared" si="0"/>
        <v>290</v>
      </c>
      <c r="P20" s="391"/>
      <c r="Q20" s="391"/>
      <c r="R20" s="391"/>
      <c r="S20" s="391"/>
      <c r="T20" s="181"/>
      <c r="U20" s="393">
        <v>256</v>
      </c>
      <c r="V20" s="393"/>
      <c r="W20" s="393"/>
      <c r="X20" s="393"/>
      <c r="Y20" s="393"/>
      <c r="Z20" s="181"/>
      <c r="AA20" s="393">
        <v>34</v>
      </c>
      <c r="AB20" s="393"/>
      <c r="AC20" s="393"/>
      <c r="AD20" s="393"/>
      <c r="AE20" s="393"/>
      <c r="AF20" s="181"/>
      <c r="AG20" s="633">
        <f t="shared" si="1"/>
        <v>0.51</v>
      </c>
      <c r="AH20" s="633"/>
      <c r="AI20" s="633"/>
      <c r="AJ20" s="202"/>
      <c r="AK20" s="226"/>
      <c r="AL20" s="240"/>
      <c r="AM20" s="181"/>
      <c r="AN20" s="647" t="s">
        <v>401</v>
      </c>
      <c r="AO20" s="647"/>
      <c r="AP20" s="647"/>
      <c r="AQ20" s="647"/>
      <c r="AR20" s="647"/>
      <c r="AS20" s="647"/>
      <c r="AT20" s="647"/>
      <c r="AU20" s="647"/>
      <c r="AV20" s="647"/>
      <c r="AW20" s="647"/>
      <c r="AX20" s="647"/>
      <c r="AY20" s="241"/>
      <c r="AZ20" s="391">
        <f t="shared" si="2"/>
        <v>229</v>
      </c>
      <c r="BA20" s="391"/>
      <c r="BB20" s="391"/>
      <c r="BC20" s="391"/>
      <c r="BD20" s="391"/>
      <c r="BE20" s="181"/>
      <c r="BF20" s="393">
        <v>201</v>
      </c>
      <c r="BG20" s="393"/>
      <c r="BH20" s="393"/>
      <c r="BI20" s="393"/>
      <c r="BJ20" s="393"/>
      <c r="BK20" s="181"/>
      <c r="BL20" s="393">
        <v>28</v>
      </c>
      <c r="BM20" s="393"/>
      <c r="BN20" s="393"/>
      <c r="BO20" s="393"/>
      <c r="BP20" s="393"/>
      <c r="BQ20" s="181"/>
      <c r="BR20" s="633">
        <f t="shared" ref="BR20:BR25" si="3">ROUND(AZ20/$AZ$8*100,2)</f>
        <v>0.41</v>
      </c>
      <c r="BS20" s="633"/>
      <c r="BT20" s="633"/>
      <c r="BU20" s="202"/>
    </row>
    <row r="21" spans="1:73" ht="23.25" customHeight="1" x14ac:dyDescent="0.15">
      <c r="A21" s="138"/>
      <c r="C21" s="347" t="s">
        <v>370</v>
      </c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108"/>
      <c r="O21" s="391">
        <f t="shared" si="0"/>
        <v>1768</v>
      </c>
      <c r="P21" s="391"/>
      <c r="Q21" s="391"/>
      <c r="R21" s="391"/>
      <c r="S21" s="391"/>
      <c r="T21" s="181"/>
      <c r="U21" s="393">
        <v>1396</v>
      </c>
      <c r="V21" s="393"/>
      <c r="W21" s="393"/>
      <c r="X21" s="393"/>
      <c r="Y21" s="393"/>
      <c r="Z21" s="181"/>
      <c r="AA21" s="393">
        <v>372</v>
      </c>
      <c r="AB21" s="393"/>
      <c r="AC21" s="393"/>
      <c r="AD21" s="393"/>
      <c r="AE21" s="393"/>
      <c r="AF21" s="181"/>
      <c r="AG21" s="633">
        <f t="shared" si="1"/>
        <v>3.1</v>
      </c>
      <c r="AH21" s="633"/>
      <c r="AI21" s="633"/>
      <c r="AJ21" s="202"/>
      <c r="AK21" s="226"/>
      <c r="AL21" s="240"/>
      <c r="AM21" s="181"/>
      <c r="AN21" s="593" t="s">
        <v>370</v>
      </c>
      <c r="AO21" s="593"/>
      <c r="AP21" s="593"/>
      <c r="AQ21" s="593"/>
      <c r="AR21" s="593"/>
      <c r="AS21" s="593"/>
      <c r="AT21" s="593"/>
      <c r="AU21" s="593"/>
      <c r="AV21" s="593"/>
      <c r="AW21" s="593"/>
      <c r="AX21" s="593"/>
      <c r="AY21" s="212"/>
      <c r="AZ21" s="391">
        <f t="shared" si="2"/>
        <v>1716</v>
      </c>
      <c r="BA21" s="391"/>
      <c r="BB21" s="391"/>
      <c r="BC21" s="391"/>
      <c r="BD21" s="391"/>
      <c r="BE21" s="181"/>
      <c r="BF21" s="393">
        <v>1314</v>
      </c>
      <c r="BG21" s="393"/>
      <c r="BH21" s="393"/>
      <c r="BI21" s="393"/>
      <c r="BJ21" s="393"/>
      <c r="BK21" s="181"/>
      <c r="BL21" s="393">
        <v>402</v>
      </c>
      <c r="BM21" s="393"/>
      <c r="BN21" s="393"/>
      <c r="BO21" s="393"/>
      <c r="BP21" s="393"/>
      <c r="BQ21" s="181"/>
      <c r="BR21" s="633">
        <f t="shared" si="3"/>
        <v>3.08</v>
      </c>
      <c r="BS21" s="633"/>
      <c r="BT21" s="633"/>
      <c r="BU21" s="202"/>
    </row>
    <row r="22" spans="1:73" ht="23.25" customHeight="1" x14ac:dyDescent="0.15">
      <c r="A22" s="138"/>
      <c r="C22" s="347" t="s">
        <v>521</v>
      </c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108"/>
      <c r="O22" s="391">
        <f t="shared" si="0"/>
        <v>3428</v>
      </c>
      <c r="P22" s="391"/>
      <c r="Q22" s="391"/>
      <c r="R22" s="391"/>
      <c r="S22" s="391"/>
      <c r="T22" s="181"/>
      <c r="U22" s="393">
        <v>2538</v>
      </c>
      <c r="V22" s="393"/>
      <c r="W22" s="393"/>
      <c r="X22" s="393"/>
      <c r="Y22" s="393"/>
      <c r="Z22" s="181"/>
      <c r="AA22" s="393">
        <v>890</v>
      </c>
      <c r="AB22" s="393"/>
      <c r="AC22" s="393"/>
      <c r="AD22" s="393"/>
      <c r="AE22" s="393"/>
      <c r="AF22" s="181"/>
      <c r="AG22" s="633">
        <f t="shared" si="1"/>
        <v>6.01</v>
      </c>
      <c r="AH22" s="633"/>
      <c r="AI22" s="633"/>
      <c r="AJ22" s="202"/>
      <c r="AK22" s="226"/>
      <c r="AL22" s="240"/>
      <c r="AM22" s="181"/>
      <c r="AN22" s="593" t="s">
        <v>521</v>
      </c>
      <c r="AO22" s="593"/>
      <c r="AP22" s="593"/>
      <c r="AQ22" s="593"/>
      <c r="AR22" s="593"/>
      <c r="AS22" s="593"/>
      <c r="AT22" s="593"/>
      <c r="AU22" s="593"/>
      <c r="AV22" s="593"/>
      <c r="AW22" s="593"/>
      <c r="AX22" s="593"/>
      <c r="AY22" s="212"/>
      <c r="AZ22" s="391">
        <f t="shared" si="2"/>
        <v>3655</v>
      </c>
      <c r="BA22" s="391"/>
      <c r="BB22" s="391"/>
      <c r="BC22" s="391"/>
      <c r="BD22" s="391"/>
      <c r="BE22" s="181"/>
      <c r="BF22" s="393">
        <v>2608</v>
      </c>
      <c r="BG22" s="393"/>
      <c r="BH22" s="393"/>
      <c r="BI22" s="393"/>
      <c r="BJ22" s="393"/>
      <c r="BK22" s="181"/>
      <c r="BL22" s="393">
        <v>1047</v>
      </c>
      <c r="BM22" s="393"/>
      <c r="BN22" s="393"/>
      <c r="BO22" s="393"/>
      <c r="BP22" s="393"/>
      <c r="BQ22" s="181"/>
      <c r="BR22" s="633">
        <f t="shared" si="3"/>
        <v>6.55</v>
      </c>
      <c r="BS22" s="633"/>
      <c r="BT22" s="633"/>
      <c r="BU22" s="202"/>
    </row>
    <row r="23" spans="1:73" ht="23.25" customHeight="1" x14ac:dyDescent="0.15">
      <c r="A23" s="138"/>
      <c r="C23" s="347" t="s">
        <v>523</v>
      </c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108"/>
      <c r="O23" s="391">
        <f t="shared" si="0"/>
        <v>9977</v>
      </c>
      <c r="P23" s="391"/>
      <c r="Q23" s="391"/>
      <c r="R23" s="391"/>
      <c r="S23" s="391"/>
      <c r="T23" s="181"/>
      <c r="U23" s="393">
        <v>4903</v>
      </c>
      <c r="V23" s="393"/>
      <c r="W23" s="393"/>
      <c r="X23" s="393"/>
      <c r="Y23" s="393"/>
      <c r="Z23" s="181"/>
      <c r="AA23" s="393">
        <v>5074</v>
      </c>
      <c r="AB23" s="393"/>
      <c r="AC23" s="393"/>
      <c r="AD23" s="393"/>
      <c r="AE23" s="393"/>
      <c r="AF23" s="181"/>
      <c r="AG23" s="633">
        <f t="shared" si="1"/>
        <v>17.489999999999998</v>
      </c>
      <c r="AH23" s="633"/>
      <c r="AI23" s="633"/>
      <c r="AJ23" s="202"/>
      <c r="AK23" s="226"/>
      <c r="AL23" s="240"/>
      <c r="AM23" s="181"/>
      <c r="AN23" s="593" t="s">
        <v>523</v>
      </c>
      <c r="AO23" s="593"/>
      <c r="AP23" s="593"/>
      <c r="AQ23" s="593"/>
      <c r="AR23" s="593"/>
      <c r="AS23" s="593"/>
      <c r="AT23" s="593"/>
      <c r="AU23" s="593"/>
      <c r="AV23" s="593"/>
      <c r="AW23" s="593"/>
      <c r="AX23" s="593"/>
      <c r="AY23" s="212"/>
      <c r="AZ23" s="391">
        <f t="shared" si="2"/>
        <v>9513</v>
      </c>
      <c r="BA23" s="391"/>
      <c r="BB23" s="391"/>
      <c r="BC23" s="391"/>
      <c r="BD23" s="391"/>
      <c r="BE23" s="181"/>
      <c r="BF23" s="393">
        <v>4622</v>
      </c>
      <c r="BG23" s="393"/>
      <c r="BH23" s="393"/>
      <c r="BI23" s="393"/>
      <c r="BJ23" s="393"/>
      <c r="BK23" s="181"/>
      <c r="BL23" s="393">
        <v>4891</v>
      </c>
      <c r="BM23" s="393"/>
      <c r="BN23" s="393"/>
      <c r="BO23" s="393"/>
      <c r="BP23" s="393"/>
      <c r="BQ23" s="181"/>
      <c r="BR23" s="633">
        <f t="shared" si="3"/>
        <v>17.05</v>
      </c>
      <c r="BS23" s="633"/>
      <c r="BT23" s="633"/>
      <c r="BU23" s="202"/>
    </row>
    <row r="24" spans="1:73" ht="23.25" customHeight="1" x14ac:dyDescent="0.15">
      <c r="A24" s="138"/>
      <c r="C24" s="347" t="s">
        <v>524</v>
      </c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108"/>
      <c r="O24" s="391">
        <f t="shared" si="0"/>
        <v>1462</v>
      </c>
      <c r="P24" s="391"/>
      <c r="Q24" s="391"/>
      <c r="R24" s="391"/>
      <c r="S24" s="391"/>
      <c r="T24" s="181"/>
      <c r="U24" s="393">
        <v>690</v>
      </c>
      <c r="V24" s="393"/>
      <c r="W24" s="393"/>
      <c r="X24" s="393"/>
      <c r="Y24" s="393"/>
      <c r="Z24" s="181"/>
      <c r="AA24" s="393">
        <v>772</v>
      </c>
      <c r="AB24" s="393"/>
      <c r="AC24" s="393"/>
      <c r="AD24" s="393"/>
      <c r="AE24" s="393"/>
      <c r="AF24" s="181"/>
      <c r="AG24" s="633">
        <f t="shared" si="1"/>
        <v>2.56</v>
      </c>
      <c r="AH24" s="633"/>
      <c r="AI24" s="633"/>
      <c r="AJ24" s="202"/>
      <c r="AK24" s="226"/>
      <c r="AL24" s="240"/>
      <c r="AM24" s="181"/>
      <c r="AN24" s="593" t="s">
        <v>524</v>
      </c>
      <c r="AO24" s="593"/>
      <c r="AP24" s="593"/>
      <c r="AQ24" s="593"/>
      <c r="AR24" s="593"/>
      <c r="AS24" s="593"/>
      <c r="AT24" s="593"/>
      <c r="AU24" s="593"/>
      <c r="AV24" s="593"/>
      <c r="AW24" s="593"/>
      <c r="AX24" s="593"/>
      <c r="AY24" s="212"/>
      <c r="AZ24" s="391">
        <f t="shared" si="2"/>
        <v>1309</v>
      </c>
      <c r="BA24" s="391"/>
      <c r="BB24" s="391"/>
      <c r="BC24" s="391"/>
      <c r="BD24" s="391"/>
      <c r="BE24" s="181"/>
      <c r="BF24" s="393">
        <v>582</v>
      </c>
      <c r="BG24" s="393"/>
      <c r="BH24" s="393"/>
      <c r="BI24" s="393"/>
      <c r="BJ24" s="393"/>
      <c r="BK24" s="181"/>
      <c r="BL24" s="393">
        <v>727</v>
      </c>
      <c r="BM24" s="393"/>
      <c r="BN24" s="393"/>
      <c r="BO24" s="393"/>
      <c r="BP24" s="393"/>
      <c r="BQ24" s="181"/>
      <c r="BR24" s="633">
        <f t="shared" si="3"/>
        <v>2.35</v>
      </c>
      <c r="BS24" s="633"/>
      <c r="BT24" s="633"/>
      <c r="BU24" s="202"/>
    </row>
    <row r="25" spans="1:73" ht="23.25" customHeight="1" x14ac:dyDescent="0.15">
      <c r="A25" s="138"/>
      <c r="C25" s="347" t="s">
        <v>67</v>
      </c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108"/>
      <c r="O25" s="391">
        <f t="shared" ref="O25:O33" si="4">SUM(U25,AA25)</f>
        <v>1129</v>
      </c>
      <c r="P25" s="391"/>
      <c r="Q25" s="391"/>
      <c r="R25" s="391"/>
      <c r="S25" s="391"/>
      <c r="T25" s="181"/>
      <c r="U25" s="393">
        <v>782</v>
      </c>
      <c r="V25" s="393"/>
      <c r="W25" s="393"/>
      <c r="X25" s="393"/>
      <c r="Y25" s="393"/>
      <c r="Z25" s="181"/>
      <c r="AA25" s="393">
        <v>347</v>
      </c>
      <c r="AB25" s="393"/>
      <c r="AC25" s="393"/>
      <c r="AD25" s="393"/>
      <c r="AE25" s="393"/>
      <c r="AF25" s="181"/>
      <c r="AG25" s="633">
        <f t="shared" si="1"/>
        <v>1.98</v>
      </c>
      <c r="AH25" s="633"/>
      <c r="AI25" s="633"/>
      <c r="AJ25" s="202"/>
      <c r="AK25" s="226"/>
      <c r="AL25" s="240"/>
      <c r="AM25" s="181"/>
      <c r="AN25" s="593" t="s">
        <v>67</v>
      </c>
      <c r="AO25" s="593"/>
      <c r="AP25" s="593"/>
      <c r="AQ25" s="593"/>
      <c r="AR25" s="593"/>
      <c r="AS25" s="593"/>
      <c r="AT25" s="593"/>
      <c r="AU25" s="593"/>
      <c r="AV25" s="593"/>
      <c r="AW25" s="593"/>
      <c r="AX25" s="593"/>
      <c r="AY25" s="212"/>
      <c r="AZ25" s="646">
        <f t="shared" si="2"/>
        <v>1088</v>
      </c>
      <c r="BA25" s="462"/>
      <c r="BB25" s="462"/>
      <c r="BC25" s="462"/>
      <c r="BD25" s="181"/>
      <c r="BE25" s="181"/>
      <c r="BF25" s="393">
        <v>743</v>
      </c>
      <c r="BG25" s="393"/>
      <c r="BH25" s="393"/>
      <c r="BI25" s="393"/>
      <c r="BJ25" s="393"/>
      <c r="BK25" s="181"/>
      <c r="BL25" s="393">
        <v>345</v>
      </c>
      <c r="BM25" s="393"/>
      <c r="BN25" s="393"/>
      <c r="BO25" s="393"/>
      <c r="BP25" s="393"/>
      <c r="BQ25" s="181"/>
      <c r="BR25" s="633">
        <f t="shared" si="3"/>
        <v>1.95</v>
      </c>
      <c r="BS25" s="633"/>
      <c r="BT25" s="633"/>
      <c r="BU25" s="202"/>
    </row>
    <row r="26" spans="1:73" ht="23.25" customHeight="1" x14ac:dyDescent="0.15">
      <c r="A26" s="138"/>
      <c r="C26" s="347" t="s">
        <v>94</v>
      </c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108"/>
      <c r="O26" s="391">
        <f t="shared" si="4"/>
        <v>1540</v>
      </c>
      <c r="P26" s="391"/>
      <c r="Q26" s="391"/>
      <c r="R26" s="391"/>
      <c r="S26" s="391"/>
      <c r="T26" s="181"/>
      <c r="U26" s="391">
        <v>1068</v>
      </c>
      <c r="V26" s="391"/>
      <c r="W26" s="391"/>
      <c r="X26" s="391"/>
      <c r="Y26" s="391"/>
      <c r="Z26" s="181"/>
      <c r="AA26" s="391">
        <v>472</v>
      </c>
      <c r="AB26" s="391"/>
      <c r="AC26" s="391"/>
      <c r="AD26" s="391"/>
      <c r="AE26" s="391"/>
      <c r="AF26" s="181"/>
      <c r="AG26" s="633">
        <f>ROUND(O26/$O$8*100,2)</f>
        <v>2.7</v>
      </c>
      <c r="AH26" s="633"/>
      <c r="AI26" s="633"/>
      <c r="AJ26" s="202"/>
      <c r="AK26" s="226"/>
      <c r="AL26" s="240"/>
      <c r="AM26" s="181"/>
      <c r="AN26" s="593" t="s">
        <v>94</v>
      </c>
      <c r="AO26" s="593"/>
      <c r="AP26" s="593"/>
      <c r="AQ26" s="593"/>
      <c r="AR26" s="593"/>
      <c r="AS26" s="593"/>
      <c r="AT26" s="593"/>
      <c r="AU26" s="593"/>
      <c r="AV26" s="593"/>
      <c r="AW26" s="593"/>
      <c r="AX26" s="593"/>
      <c r="AY26" s="212"/>
      <c r="AZ26" s="391">
        <f t="shared" si="2"/>
        <v>1776</v>
      </c>
      <c r="BA26" s="391"/>
      <c r="BB26" s="391"/>
      <c r="BC26" s="391"/>
      <c r="BD26" s="391"/>
      <c r="BE26" s="181"/>
      <c r="BF26" s="391">
        <v>1207</v>
      </c>
      <c r="BG26" s="391"/>
      <c r="BH26" s="391"/>
      <c r="BI26" s="391"/>
      <c r="BJ26" s="391"/>
      <c r="BK26" s="181"/>
      <c r="BL26" s="391">
        <v>569</v>
      </c>
      <c r="BM26" s="391"/>
      <c r="BN26" s="391"/>
      <c r="BO26" s="391"/>
      <c r="BP26" s="391"/>
      <c r="BQ26" s="181"/>
      <c r="BR26" s="633" t="e">
        <f>#N/A</f>
        <v>#N/A</v>
      </c>
      <c r="BS26" s="633"/>
      <c r="BT26" s="633"/>
      <c r="BU26" s="202"/>
    </row>
    <row r="27" spans="1:73" ht="23.25" customHeight="1" x14ac:dyDescent="0.15">
      <c r="A27" s="138"/>
      <c r="C27" s="347" t="s">
        <v>525</v>
      </c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108"/>
      <c r="O27" s="391">
        <f t="shared" si="4"/>
        <v>2538</v>
      </c>
      <c r="P27" s="391"/>
      <c r="Q27" s="391"/>
      <c r="R27" s="391"/>
      <c r="S27" s="391"/>
      <c r="T27" s="181"/>
      <c r="U27" s="392">
        <v>1019</v>
      </c>
      <c r="V27" s="392"/>
      <c r="W27" s="392"/>
      <c r="X27" s="392"/>
      <c r="Y27" s="392"/>
      <c r="Z27" s="181"/>
      <c r="AA27" s="392">
        <v>1519</v>
      </c>
      <c r="AB27" s="392"/>
      <c r="AC27" s="392"/>
      <c r="AD27" s="392"/>
      <c r="AE27" s="392"/>
      <c r="AF27" s="181"/>
      <c r="AG27" s="633">
        <f>ROUND(O27/$O$8*100,2)</f>
        <v>4.45</v>
      </c>
      <c r="AH27" s="633"/>
      <c r="AI27" s="633"/>
      <c r="AJ27" s="202"/>
      <c r="AK27" s="226"/>
      <c r="AL27" s="240"/>
      <c r="AM27" s="181"/>
      <c r="AN27" s="593" t="s">
        <v>525</v>
      </c>
      <c r="AO27" s="593"/>
      <c r="AP27" s="593"/>
      <c r="AQ27" s="593"/>
      <c r="AR27" s="593"/>
      <c r="AS27" s="593"/>
      <c r="AT27" s="593"/>
      <c r="AU27" s="593"/>
      <c r="AV27" s="593"/>
      <c r="AW27" s="593"/>
      <c r="AX27" s="593"/>
      <c r="AY27" s="212"/>
      <c r="AZ27" s="391">
        <f t="shared" si="2"/>
        <v>2482</v>
      </c>
      <c r="BA27" s="391"/>
      <c r="BB27" s="391"/>
      <c r="BC27" s="391"/>
      <c r="BD27" s="391"/>
      <c r="BE27" s="181"/>
      <c r="BF27" s="392">
        <v>929</v>
      </c>
      <c r="BG27" s="392"/>
      <c r="BH27" s="392"/>
      <c r="BI27" s="392"/>
      <c r="BJ27" s="392"/>
      <c r="BK27" s="181"/>
      <c r="BL27" s="392">
        <v>1553</v>
      </c>
      <c r="BM27" s="392"/>
      <c r="BN27" s="392"/>
      <c r="BO27" s="392"/>
      <c r="BP27" s="392"/>
      <c r="BQ27" s="181"/>
      <c r="BR27" s="633" t="e">
        <f>#N/A</f>
        <v>#N/A</v>
      </c>
      <c r="BS27" s="633"/>
      <c r="BT27" s="633"/>
      <c r="BU27" s="202"/>
    </row>
    <row r="28" spans="1:73" ht="23.25" customHeight="1" x14ac:dyDescent="0.15">
      <c r="A28" s="138"/>
      <c r="C28" s="347" t="s">
        <v>517</v>
      </c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108"/>
      <c r="O28" s="391">
        <f t="shared" si="4"/>
        <v>2016</v>
      </c>
      <c r="P28" s="391"/>
      <c r="Q28" s="391"/>
      <c r="R28" s="391"/>
      <c r="S28" s="391"/>
      <c r="T28" s="181"/>
      <c r="U28" s="392">
        <v>810</v>
      </c>
      <c r="V28" s="392"/>
      <c r="W28" s="392"/>
      <c r="X28" s="392"/>
      <c r="Y28" s="392"/>
      <c r="Z28" s="181"/>
      <c r="AA28" s="392">
        <v>1206</v>
      </c>
      <c r="AB28" s="392"/>
      <c r="AC28" s="392"/>
      <c r="AD28" s="392"/>
      <c r="AE28" s="392"/>
      <c r="AF28" s="181"/>
      <c r="AG28" s="633">
        <f t="shared" ref="AG28:AG33" si="5">ROUND(O28/$O$8*100,2)</f>
        <v>3.53</v>
      </c>
      <c r="AH28" s="633"/>
      <c r="AI28" s="633"/>
      <c r="AJ28" s="202"/>
      <c r="AK28" s="226"/>
      <c r="AL28" s="240"/>
      <c r="AM28" s="181"/>
      <c r="AN28" s="593" t="s">
        <v>517</v>
      </c>
      <c r="AO28" s="593"/>
      <c r="AP28" s="593"/>
      <c r="AQ28" s="593"/>
      <c r="AR28" s="593"/>
      <c r="AS28" s="593"/>
      <c r="AT28" s="593"/>
      <c r="AU28" s="593"/>
      <c r="AV28" s="593"/>
      <c r="AW28" s="593"/>
      <c r="AX28" s="593"/>
      <c r="AY28" s="212"/>
      <c r="AZ28" s="391">
        <f t="shared" si="2"/>
        <v>2010</v>
      </c>
      <c r="BA28" s="391"/>
      <c r="BB28" s="391"/>
      <c r="BC28" s="391"/>
      <c r="BD28" s="391"/>
      <c r="BE28" s="181"/>
      <c r="BF28" s="392">
        <v>786</v>
      </c>
      <c r="BG28" s="392"/>
      <c r="BH28" s="392"/>
      <c r="BI28" s="392"/>
      <c r="BJ28" s="392"/>
      <c r="BK28" s="181"/>
      <c r="BL28" s="392">
        <v>1224</v>
      </c>
      <c r="BM28" s="392"/>
      <c r="BN28" s="392"/>
      <c r="BO28" s="392"/>
      <c r="BP28" s="392"/>
      <c r="BQ28" s="181"/>
      <c r="BR28" s="633">
        <f t="shared" ref="BR28:BR33" si="6">ROUND(AZ28/$AZ$8*100,2)</f>
        <v>3.6</v>
      </c>
      <c r="BS28" s="633"/>
      <c r="BT28" s="633"/>
      <c r="BU28" s="202"/>
    </row>
    <row r="29" spans="1:73" ht="23.25" customHeight="1" x14ac:dyDescent="0.15">
      <c r="A29" s="144"/>
      <c r="B29" s="70"/>
      <c r="C29" s="347" t="s">
        <v>526</v>
      </c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108"/>
      <c r="O29" s="391">
        <f t="shared" si="4"/>
        <v>2631</v>
      </c>
      <c r="P29" s="391"/>
      <c r="Q29" s="391"/>
      <c r="R29" s="391"/>
      <c r="S29" s="391"/>
      <c r="T29" s="181"/>
      <c r="U29" s="392">
        <v>1174</v>
      </c>
      <c r="V29" s="392"/>
      <c r="W29" s="392"/>
      <c r="X29" s="392"/>
      <c r="Y29" s="392"/>
      <c r="Z29" s="181"/>
      <c r="AA29" s="392">
        <v>1457</v>
      </c>
      <c r="AB29" s="392"/>
      <c r="AC29" s="392"/>
      <c r="AD29" s="392"/>
      <c r="AE29" s="392"/>
      <c r="AF29" s="181"/>
      <c r="AG29" s="633">
        <f>ROUND(O29/$O$8*100,2)</f>
        <v>4.6100000000000003</v>
      </c>
      <c r="AH29" s="633"/>
      <c r="AI29" s="633"/>
      <c r="AJ29" s="202"/>
      <c r="AK29" s="226"/>
      <c r="AL29" s="233"/>
      <c r="AM29" s="238"/>
      <c r="AN29" s="593" t="s">
        <v>526</v>
      </c>
      <c r="AO29" s="593"/>
      <c r="AP29" s="593"/>
      <c r="AQ29" s="593"/>
      <c r="AR29" s="593"/>
      <c r="AS29" s="593"/>
      <c r="AT29" s="593"/>
      <c r="AU29" s="593"/>
      <c r="AV29" s="593"/>
      <c r="AW29" s="593"/>
      <c r="AX29" s="593"/>
      <c r="AY29" s="212"/>
      <c r="AZ29" s="391">
        <f t="shared" si="2"/>
        <v>2704</v>
      </c>
      <c r="BA29" s="391"/>
      <c r="BB29" s="391"/>
      <c r="BC29" s="391"/>
      <c r="BD29" s="391"/>
      <c r="BE29" s="181"/>
      <c r="BF29" s="392">
        <v>1180</v>
      </c>
      <c r="BG29" s="392"/>
      <c r="BH29" s="392"/>
      <c r="BI29" s="392"/>
      <c r="BJ29" s="392"/>
      <c r="BK29" s="181"/>
      <c r="BL29" s="392">
        <v>1524</v>
      </c>
      <c r="BM29" s="392"/>
      <c r="BN29" s="392"/>
      <c r="BO29" s="392"/>
      <c r="BP29" s="392"/>
      <c r="BQ29" s="181"/>
      <c r="BR29" s="633">
        <f t="shared" si="6"/>
        <v>4.8499999999999996</v>
      </c>
      <c r="BS29" s="633"/>
      <c r="BT29" s="633"/>
      <c r="BU29" s="202"/>
    </row>
    <row r="30" spans="1:73" ht="23.25" customHeight="1" x14ac:dyDescent="0.15">
      <c r="A30" s="144"/>
      <c r="B30" s="70"/>
      <c r="C30" s="347" t="s">
        <v>527</v>
      </c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O30" s="526">
        <f t="shared" si="4"/>
        <v>5987</v>
      </c>
      <c r="P30" s="293"/>
      <c r="Q30" s="293"/>
      <c r="R30" s="293"/>
      <c r="S30" s="214"/>
      <c r="T30" s="181"/>
      <c r="U30" s="293">
        <v>1521</v>
      </c>
      <c r="V30" s="293"/>
      <c r="W30" s="293"/>
      <c r="X30" s="293"/>
      <c r="Y30" s="293"/>
      <c r="Z30" s="181"/>
      <c r="AA30" s="293">
        <v>4466</v>
      </c>
      <c r="AB30" s="293"/>
      <c r="AC30" s="293"/>
      <c r="AD30" s="293"/>
      <c r="AE30" s="293"/>
      <c r="AF30" s="181"/>
      <c r="AG30" s="633">
        <f>ROUND(O30/$O$8*100,2)</f>
        <v>10.49</v>
      </c>
      <c r="AH30" s="633"/>
      <c r="AI30" s="633"/>
      <c r="AJ30" s="202"/>
      <c r="AK30" s="226"/>
      <c r="AL30" s="233"/>
      <c r="AM30" s="238"/>
      <c r="AN30" s="593" t="s">
        <v>527</v>
      </c>
      <c r="AO30" s="593"/>
      <c r="AP30" s="593"/>
      <c r="AQ30" s="593"/>
      <c r="AR30" s="593"/>
      <c r="AS30" s="593"/>
      <c r="AT30" s="593"/>
      <c r="AU30" s="593"/>
      <c r="AV30" s="593"/>
      <c r="AW30" s="593"/>
      <c r="AX30" s="593"/>
      <c r="AY30" s="181"/>
      <c r="AZ30" s="526">
        <f t="shared" si="2"/>
        <v>6688</v>
      </c>
      <c r="BA30" s="293"/>
      <c r="BB30" s="293"/>
      <c r="BC30" s="293"/>
      <c r="BD30" s="214"/>
      <c r="BE30" s="181"/>
      <c r="BF30" s="293">
        <v>1730</v>
      </c>
      <c r="BG30" s="293"/>
      <c r="BH30" s="293"/>
      <c r="BI30" s="293"/>
      <c r="BJ30" s="293"/>
      <c r="BK30" s="181"/>
      <c r="BL30" s="293">
        <v>4958</v>
      </c>
      <c r="BM30" s="293"/>
      <c r="BN30" s="293"/>
      <c r="BO30" s="293"/>
      <c r="BP30" s="293"/>
      <c r="BQ30" s="181"/>
      <c r="BR30" s="633">
        <f t="shared" si="6"/>
        <v>11.99</v>
      </c>
      <c r="BS30" s="633"/>
      <c r="BT30" s="633"/>
      <c r="BU30" s="202"/>
    </row>
    <row r="31" spans="1:73" ht="23.25" customHeight="1" x14ac:dyDescent="0.15">
      <c r="A31" s="144"/>
      <c r="B31" s="70"/>
      <c r="C31" s="347" t="s">
        <v>431</v>
      </c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O31" s="526">
        <f t="shared" si="4"/>
        <v>406</v>
      </c>
      <c r="P31" s="293"/>
      <c r="Q31" s="293"/>
      <c r="R31" s="293"/>
      <c r="S31" s="293"/>
      <c r="T31" s="181"/>
      <c r="U31" s="392">
        <v>243</v>
      </c>
      <c r="V31" s="392"/>
      <c r="W31" s="392"/>
      <c r="X31" s="392"/>
      <c r="Y31" s="392"/>
      <c r="Z31" s="181"/>
      <c r="AA31" s="392">
        <v>163</v>
      </c>
      <c r="AB31" s="392"/>
      <c r="AC31" s="392"/>
      <c r="AD31" s="392"/>
      <c r="AE31" s="392"/>
      <c r="AF31" s="181"/>
      <c r="AG31" s="633">
        <f t="shared" si="5"/>
        <v>0.71</v>
      </c>
      <c r="AH31" s="633"/>
      <c r="AI31" s="633"/>
      <c r="AJ31" s="202"/>
      <c r="AK31" s="226"/>
      <c r="AL31" s="233"/>
      <c r="AM31" s="238"/>
      <c r="AN31" s="593" t="s">
        <v>431</v>
      </c>
      <c r="AO31" s="593"/>
      <c r="AP31" s="593"/>
      <c r="AQ31" s="593"/>
      <c r="AR31" s="593"/>
      <c r="AS31" s="593"/>
      <c r="AT31" s="593"/>
      <c r="AU31" s="593"/>
      <c r="AV31" s="593"/>
      <c r="AW31" s="593"/>
      <c r="AX31" s="593"/>
      <c r="AY31" s="181"/>
      <c r="AZ31" s="526">
        <f t="shared" si="2"/>
        <v>350</v>
      </c>
      <c r="BA31" s="293"/>
      <c r="BB31" s="293"/>
      <c r="BC31" s="293"/>
      <c r="BD31" s="293"/>
      <c r="BE31" s="181"/>
      <c r="BF31" s="392">
        <v>208</v>
      </c>
      <c r="BG31" s="392"/>
      <c r="BH31" s="392"/>
      <c r="BI31" s="392"/>
      <c r="BJ31" s="392"/>
      <c r="BK31" s="181"/>
      <c r="BL31" s="392">
        <v>142</v>
      </c>
      <c r="BM31" s="392"/>
      <c r="BN31" s="392"/>
      <c r="BO31" s="392"/>
      <c r="BP31" s="392"/>
      <c r="BQ31" s="181"/>
      <c r="BR31" s="633">
        <f t="shared" si="6"/>
        <v>0.63</v>
      </c>
      <c r="BS31" s="633"/>
      <c r="BT31" s="633"/>
      <c r="BU31" s="202"/>
    </row>
    <row r="32" spans="1:73" ht="23.25" customHeight="1" x14ac:dyDescent="0.15">
      <c r="A32" s="144"/>
      <c r="B32" s="70"/>
      <c r="C32" s="643" t="s">
        <v>86</v>
      </c>
      <c r="D32" s="643"/>
      <c r="E32" s="643"/>
      <c r="F32" s="643"/>
      <c r="G32" s="643"/>
      <c r="H32" s="644" t="s">
        <v>395</v>
      </c>
      <c r="I32" s="644"/>
      <c r="J32" s="644"/>
      <c r="K32" s="644"/>
      <c r="L32" s="644"/>
      <c r="M32" s="644"/>
      <c r="N32" s="645"/>
      <c r="O32" s="526">
        <f t="shared" si="4"/>
        <v>3476</v>
      </c>
      <c r="P32" s="293"/>
      <c r="Q32" s="293"/>
      <c r="R32" s="293"/>
      <c r="S32" s="293"/>
      <c r="T32" s="181"/>
      <c r="U32" s="392">
        <v>2205</v>
      </c>
      <c r="V32" s="392"/>
      <c r="W32" s="392"/>
      <c r="X32" s="392"/>
      <c r="Y32" s="392"/>
      <c r="Z32" s="181"/>
      <c r="AA32" s="392">
        <v>1271</v>
      </c>
      <c r="AB32" s="392"/>
      <c r="AC32" s="392"/>
      <c r="AD32" s="392"/>
      <c r="AE32" s="392"/>
      <c r="AF32" s="181"/>
      <c r="AG32" s="633">
        <f t="shared" si="5"/>
        <v>6.09</v>
      </c>
      <c r="AH32" s="633"/>
      <c r="AI32" s="633"/>
      <c r="AJ32" s="202"/>
      <c r="AK32" s="226"/>
      <c r="AL32" s="233"/>
      <c r="AM32" s="238"/>
      <c r="AN32" s="636" t="s">
        <v>86</v>
      </c>
      <c r="AO32" s="636"/>
      <c r="AP32" s="636"/>
      <c r="AQ32" s="636"/>
      <c r="AR32" s="636"/>
      <c r="AS32" s="637" t="s">
        <v>395</v>
      </c>
      <c r="AT32" s="637"/>
      <c r="AU32" s="637"/>
      <c r="AV32" s="637"/>
      <c r="AW32" s="637"/>
      <c r="AX32" s="637"/>
      <c r="AY32" s="638"/>
      <c r="AZ32" s="526">
        <f t="shared" si="2"/>
        <v>3890</v>
      </c>
      <c r="BA32" s="293"/>
      <c r="BB32" s="293"/>
      <c r="BC32" s="293"/>
      <c r="BD32" s="293"/>
      <c r="BE32" s="181"/>
      <c r="BF32" s="392">
        <v>2393</v>
      </c>
      <c r="BG32" s="392"/>
      <c r="BH32" s="392"/>
      <c r="BI32" s="392"/>
      <c r="BJ32" s="392"/>
      <c r="BK32" s="181"/>
      <c r="BL32" s="392">
        <v>1497</v>
      </c>
      <c r="BM32" s="392"/>
      <c r="BN32" s="392"/>
      <c r="BO32" s="392"/>
      <c r="BP32" s="392"/>
      <c r="BQ32" s="181"/>
      <c r="BR32" s="633">
        <f t="shared" si="6"/>
        <v>6.97</v>
      </c>
      <c r="BS32" s="633"/>
      <c r="BT32" s="633"/>
      <c r="BU32" s="202"/>
    </row>
    <row r="33" spans="1:79" ht="23.25" customHeight="1" x14ac:dyDescent="0.15">
      <c r="A33" s="144"/>
      <c r="C33" s="347" t="s">
        <v>529</v>
      </c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O33" s="526">
        <f t="shared" si="4"/>
        <v>2370</v>
      </c>
      <c r="P33" s="293"/>
      <c r="Q33" s="293"/>
      <c r="R33" s="293"/>
      <c r="S33" s="293"/>
      <c r="T33" s="181"/>
      <c r="U33" s="392">
        <v>1789</v>
      </c>
      <c r="V33" s="392"/>
      <c r="W33" s="392"/>
      <c r="X33" s="392"/>
      <c r="Y33" s="392"/>
      <c r="Z33" s="181"/>
      <c r="AA33" s="392">
        <v>581</v>
      </c>
      <c r="AB33" s="392"/>
      <c r="AC33" s="392"/>
      <c r="AD33" s="392"/>
      <c r="AE33" s="392"/>
      <c r="AF33" s="181"/>
      <c r="AG33" s="633">
        <f t="shared" si="5"/>
        <v>4.1500000000000004</v>
      </c>
      <c r="AH33" s="633"/>
      <c r="AI33" s="633"/>
      <c r="AJ33" s="202"/>
      <c r="AK33" s="181"/>
      <c r="AL33" s="233"/>
      <c r="AM33" s="181"/>
      <c r="AN33" s="593" t="s">
        <v>529</v>
      </c>
      <c r="AO33" s="593"/>
      <c r="AP33" s="593"/>
      <c r="AQ33" s="593"/>
      <c r="AR33" s="593"/>
      <c r="AS33" s="593"/>
      <c r="AT33" s="593"/>
      <c r="AU33" s="593"/>
      <c r="AV33" s="593"/>
      <c r="AW33" s="593"/>
      <c r="AX33" s="593"/>
      <c r="AY33" s="181"/>
      <c r="AZ33" s="526">
        <f t="shared" si="2"/>
        <v>2348</v>
      </c>
      <c r="BA33" s="293"/>
      <c r="BB33" s="293"/>
      <c r="BC33" s="293"/>
      <c r="BD33" s="293"/>
      <c r="BE33" s="181"/>
      <c r="BF33" s="392">
        <v>1690</v>
      </c>
      <c r="BG33" s="392"/>
      <c r="BH33" s="392"/>
      <c r="BI33" s="392"/>
      <c r="BJ33" s="392"/>
      <c r="BK33" s="181"/>
      <c r="BL33" s="392">
        <v>658</v>
      </c>
      <c r="BM33" s="392"/>
      <c r="BN33" s="392"/>
      <c r="BO33" s="392"/>
      <c r="BP33" s="392"/>
      <c r="BQ33" s="181"/>
      <c r="BR33" s="633">
        <f t="shared" si="6"/>
        <v>4.21</v>
      </c>
      <c r="BS33" s="633"/>
      <c r="BT33" s="633"/>
      <c r="BU33" s="202"/>
    </row>
    <row r="34" spans="1:79" ht="9" customHeight="1" x14ac:dyDescent="0.15">
      <c r="A34" s="144"/>
      <c r="O34" s="199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226"/>
      <c r="AL34" s="233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99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</row>
    <row r="35" spans="1:79" ht="24.75" customHeight="1" x14ac:dyDescent="0.15">
      <c r="A35" s="62"/>
      <c r="B35" s="62"/>
      <c r="C35" s="642" t="s">
        <v>531</v>
      </c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2"/>
      <c r="O35" s="634">
        <f>SUM(U35,AA35)</f>
        <v>2577</v>
      </c>
      <c r="P35" s="635"/>
      <c r="Q35" s="635"/>
      <c r="R35" s="635"/>
      <c r="S35" s="635"/>
      <c r="T35" s="203"/>
      <c r="U35" s="639">
        <v>1533</v>
      </c>
      <c r="V35" s="639"/>
      <c r="W35" s="639"/>
      <c r="X35" s="639"/>
      <c r="Y35" s="639"/>
      <c r="Z35" s="203"/>
      <c r="AA35" s="639">
        <v>1044</v>
      </c>
      <c r="AB35" s="639"/>
      <c r="AC35" s="639"/>
      <c r="AD35" s="639"/>
      <c r="AE35" s="639"/>
      <c r="AF35" s="203"/>
      <c r="AG35" s="641">
        <f>ROUND(O35/$O$8*100,2)</f>
        <v>4.5199999999999996</v>
      </c>
      <c r="AH35" s="641"/>
      <c r="AI35" s="641"/>
      <c r="AJ35" s="242"/>
      <c r="AK35" s="203"/>
      <c r="AL35" s="203"/>
      <c r="AM35" s="203"/>
      <c r="AN35" s="640" t="s">
        <v>531</v>
      </c>
      <c r="AO35" s="640"/>
      <c r="AP35" s="640"/>
      <c r="AQ35" s="640"/>
      <c r="AR35" s="640"/>
      <c r="AS35" s="640"/>
      <c r="AT35" s="640"/>
      <c r="AU35" s="640"/>
      <c r="AV35" s="640"/>
      <c r="AW35" s="640"/>
      <c r="AX35" s="640"/>
      <c r="AY35" s="203"/>
      <c r="AZ35" s="634">
        <f>SUM(BF35,BL35)</f>
        <v>1707</v>
      </c>
      <c r="BA35" s="635"/>
      <c r="BB35" s="635"/>
      <c r="BC35" s="635"/>
      <c r="BD35" s="635"/>
      <c r="BE35" s="203"/>
      <c r="BF35" s="639">
        <v>904</v>
      </c>
      <c r="BG35" s="639"/>
      <c r="BH35" s="639"/>
      <c r="BI35" s="639"/>
      <c r="BJ35" s="639"/>
      <c r="BK35" s="203"/>
      <c r="BL35" s="639">
        <v>803</v>
      </c>
      <c r="BM35" s="639"/>
      <c r="BN35" s="639"/>
      <c r="BO35" s="639"/>
      <c r="BP35" s="639"/>
      <c r="BQ35" s="203"/>
      <c r="BR35" s="641">
        <f>ROUND(AZ35/$AZ$8*100,2)</f>
        <v>3.06</v>
      </c>
      <c r="BS35" s="641"/>
      <c r="BT35" s="641"/>
      <c r="BU35" s="242"/>
    </row>
    <row r="36" spans="1:79" ht="6.75" customHeight="1" x14ac:dyDescent="0.15"/>
    <row r="37" spans="1:79" ht="13.5" x14ac:dyDescent="0.15">
      <c r="AI37" s="53"/>
      <c r="BQ37" s="362" t="s">
        <v>234</v>
      </c>
      <c r="BR37" s="372"/>
      <c r="BS37" s="372"/>
      <c r="BT37" s="372"/>
      <c r="BU37" s="372"/>
      <c r="CA37" s="53"/>
    </row>
    <row r="38" spans="1:79" x14ac:dyDescent="0.15">
      <c r="AC38" s="53"/>
      <c r="AD38" s="53"/>
      <c r="AE38" s="53"/>
      <c r="AF38" s="53"/>
      <c r="AG38" s="53"/>
      <c r="AH38" s="53"/>
      <c r="AI38" s="53"/>
      <c r="AJ38" s="53"/>
      <c r="BN38" s="53"/>
      <c r="BO38" s="53"/>
      <c r="BP38" s="53"/>
      <c r="BQ38" s="53"/>
      <c r="BR38" s="53"/>
      <c r="BS38" s="53"/>
      <c r="BT38" s="53"/>
      <c r="BU38" s="53"/>
    </row>
  </sheetData>
  <mergeCells count="267">
    <mergeCell ref="BQ37:BU37"/>
    <mergeCell ref="BQ2:BU2"/>
    <mergeCell ref="Z2:AK2"/>
    <mergeCell ref="A4:N6"/>
    <mergeCell ref="O4:AK4"/>
    <mergeCell ref="AL4:AY6"/>
    <mergeCell ref="AZ4:BU4"/>
    <mergeCell ref="O5:T6"/>
    <mergeCell ref="U5:Z6"/>
    <mergeCell ref="AA5:AF6"/>
    <mergeCell ref="AG5:AK6"/>
    <mergeCell ref="AZ5:BE6"/>
    <mergeCell ref="BF5:BK6"/>
    <mergeCell ref="BL5:BQ6"/>
    <mergeCell ref="BR5:BU6"/>
    <mergeCell ref="C8:M8"/>
    <mergeCell ref="O8:S8"/>
    <mergeCell ref="U8:Y8"/>
    <mergeCell ref="AA8:AE8"/>
    <mergeCell ref="AG8:AI8"/>
    <mergeCell ref="AN8:AX8"/>
    <mergeCell ref="AZ8:BD8"/>
    <mergeCell ref="BF8:BJ8"/>
    <mergeCell ref="BL8:BP8"/>
    <mergeCell ref="BR8:BT8"/>
    <mergeCell ref="B10:J10"/>
    <mergeCell ref="O10:S10"/>
    <mergeCell ref="U10:Y10"/>
    <mergeCell ref="AA10:AE10"/>
    <mergeCell ref="AG10:AI10"/>
    <mergeCell ref="AM10:AU10"/>
    <mergeCell ref="AZ10:BD10"/>
    <mergeCell ref="BF10:BJ10"/>
    <mergeCell ref="BL10:BP10"/>
    <mergeCell ref="BR10:BT10"/>
    <mergeCell ref="BR11:BT11"/>
    <mergeCell ref="C12:M12"/>
    <mergeCell ref="O12:S12"/>
    <mergeCell ref="U12:Y12"/>
    <mergeCell ref="AA12:AE12"/>
    <mergeCell ref="AG12:AI12"/>
    <mergeCell ref="AN12:AX12"/>
    <mergeCell ref="AZ12:BD12"/>
    <mergeCell ref="BF12:BJ12"/>
    <mergeCell ref="BL12:BP12"/>
    <mergeCell ref="BR12:BT12"/>
    <mergeCell ref="C11:M11"/>
    <mergeCell ref="O11:S11"/>
    <mergeCell ref="U11:Y11"/>
    <mergeCell ref="AA11:AE11"/>
    <mergeCell ref="AG11:AI11"/>
    <mergeCell ref="AN11:AX11"/>
    <mergeCell ref="AZ11:BD11"/>
    <mergeCell ref="BF11:BJ11"/>
    <mergeCell ref="BL11:BP11"/>
    <mergeCell ref="BR13:BT13"/>
    <mergeCell ref="B14:J14"/>
    <mergeCell ref="O14:S14"/>
    <mergeCell ref="U14:Y14"/>
    <mergeCell ref="AA14:AE14"/>
    <mergeCell ref="AG14:AI14"/>
    <mergeCell ref="AM14:AU14"/>
    <mergeCell ref="AZ14:BD14"/>
    <mergeCell ref="BF14:BJ14"/>
    <mergeCell ref="BL14:BP14"/>
    <mergeCell ref="BR14:BT14"/>
    <mergeCell ref="C13:M13"/>
    <mergeCell ref="O13:S13"/>
    <mergeCell ref="U13:Y13"/>
    <mergeCell ref="AA13:AE13"/>
    <mergeCell ref="AG13:AI13"/>
    <mergeCell ref="AN13:AX13"/>
    <mergeCell ref="AZ13:BD13"/>
    <mergeCell ref="BF13:BJ13"/>
    <mergeCell ref="BL13:BP13"/>
    <mergeCell ref="BR15:BT15"/>
    <mergeCell ref="C16:M16"/>
    <mergeCell ref="O16:S16"/>
    <mergeCell ref="U16:Y16"/>
    <mergeCell ref="AA16:AE16"/>
    <mergeCell ref="AG16:AI16"/>
    <mergeCell ref="AN16:AX16"/>
    <mergeCell ref="AZ16:BD16"/>
    <mergeCell ref="BF16:BJ16"/>
    <mergeCell ref="BL16:BP16"/>
    <mergeCell ref="BR16:BT16"/>
    <mergeCell ref="C15:M15"/>
    <mergeCell ref="O15:S15"/>
    <mergeCell ref="U15:Y15"/>
    <mergeCell ref="AA15:AE15"/>
    <mergeCell ref="AG15:AI15"/>
    <mergeCell ref="AN15:AX15"/>
    <mergeCell ref="AZ15:BD15"/>
    <mergeCell ref="BF15:BJ15"/>
    <mergeCell ref="BL15:BP15"/>
    <mergeCell ref="BR17:BT17"/>
    <mergeCell ref="B19:J19"/>
    <mergeCell ref="O19:S19"/>
    <mergeCell ref="U19:Y19"/>
    <mergeCell ref="AA19:AE19"/>
    <mergeCell ref="AG19:AI19"/>
    <mergeCell ref="AM19:AU19"/>
    <mergeCell ref="AZ19:BD19"/>
    <mergeCell ref="BF19:BJ19"/>
    <mergeCell ref="BL19:BP19"/>
    <mergeCell ref="BR19:BT19"/>
    <mergeCell ref="C17:M17"/>
    <mergeCell ref="O17:S17"/>
    <mergeCell ref="U17:Y17"/>
    <mergeCell ref="AA17:AE17"/>
    <mergeCell ref="AG17:AI17"/>
    <mergeCell ref="AN17:AX17"/>
    <mergeCell ref="AZ17:BD17"/>
    <mergeCell ref="BF17:BJ17"/>
    <mergeCell ref="BL17:BP17"/>
    <mergeCell ref="BR20:BT20"/>
    <mergeCell ref="C21:M21"/>
    <mergeCell ref="O21:S21"/>
    <mergeCell ref="U21:Y21"/>
    <mergeCell ref="AA21:AE21"/>
    <mergeCell ref="AG21:AI21"/>
    <mergeCell ref="AN21:AX21"/>
    <mergeCell ref="AZ21:BD21"/>
    <mergeCell ref="BF21:BJ21"/>
    <mergeCell ref="BL21:BP21"/>
    <mergeCell ref="BR21:BT21"/>
    <mergeCell ref="C20:M20"/>
    <mergeCell ref="O20:S20"/>
    <mergeCell ref="U20:Y20"/>
    <mergeCell ref="AA20:AE20"/>
    <mergeCell ref="AG20:AI20"/>
    <mergeCell ref="AN20:AX20"/>
    <mergeCell ref="AZ20:BD20"/>
    <mergeCell ref="BF20:BJ20"/>
    <mergeCell ref="BL20:BP20"/>
    <mergeCell ref="BR22:BT22"/>
    <mergeCell ref="C23:M23"/>
    <mergeCell ref="O23:S23"/>
    <mergeCell ref="U23:Y23"/>
    <mergeCell ref="AA23:AE23"/>
    <mergeCell ref="AG23:AI23"/>
    <mergeCell ref="AN23:AX23"/>
    <mergeCell ref="AZ23:BD23"/>
    <mergeCell ref="BF23:BJ23"/>
    <mergeCell ref="BL23:BP23"/>
    <mergeCell ref="BR23:BT23"/>
    <mergeCell ref="C22:M22"/>
    <mergeCell ref="O22:S22"/>
    <mergeCell ref="U22:Y22"/>
    <mergeCell ref="AA22:AE22"/>
    <mergeCell ref="AG22:AI22"/>
    <mergeCell ref="AN22:AX22"/>
    <mergeCell ref="AZ22:BD22"/>
    <mergeCell ref="BF22:BJ22"/>
    <mergeCell ref="BL22:BP22"/>
    <mergeCell ref="C24:M24"/>
    <mergeCell ref="O24:S24"/>
    <mergeCell ref="U24:Y24"/>
    <mergeCell ref="AA24:AE24"/>
    <mergeCell ref="AG24:AI24"/>
    <mergeCell ref="AN24:AX24"/>
    <mergeCell ref="AZ24:BD24"/>
    <mergeCell ref="BF24:BJ24"/>
    <mergeCell ref="BL24:BP24"/>
    <mergeCell ref="BR24:BT24"/>
    <mergeCell ref="C25:M25"/>
    <mergeCell ref="U25:Y25"/>
    <mergeCell ref="AA25:AE25"/>
    <mergeCell ref="AG25:AI25"/>
    <mergeCell ref="AN25:AX25"/>
    <mergeCell ref="C27:M27"/>
    <mergeCell ref="O27:S27"/>
    <mergeCell ref="U27:Y27"/>
    <mergeCell ref="AA27:AE27"/>
    <mergeCell ref="AZ25:BC25"/>
    <mergeCell ref="BF25:BJ25"/>
    <mergeCell ref="BL25:BP25"/>
    <mergeCell ref="BR25:BT25"/>
    <mergeCell ref="C26:M26"/>
    <mergeCell ref="O26:S26"/>
    <mergeCell ref="AN26:AX26"/>
    <mergeCell ref="AZ26:BD26"/>
    <mergeCell ref="U26:Y26"/>
    <mergeCell ref="AG26:AI26"/>
    <mergeCell ref="BR26:BT26"/>
    <mergeCell ref="O25:S25"/>
    <mergeCell ref="BF26:BJ26"/>
    <mergeCell ref="BL26:BP26"/>
    <mergeCell ref="C30:M30"/>
    <mergeCell ref="AN30:AX30"/>
    <mergeCell ref="AG30:AI30"/>
    <mergeCell ref="AN28:AX28"/>
    <mergeCell ref="AZ28:BD28"/>
    <mergeCell ref="BF28:BJ28"/>
    <mergeCell ref="BL28:BP28"/>
    <mergeCell ref="BR28:BT28"/>
    <mergeCell ref="C29:M29"/>
    <mergeCell ref="O29:S29"/>
    <mergeCell ref="U29:Y29"/>
    <mergeCell ref="AA29:AE29"/>
    <mergeCell ref="AG29:AI29"/>
    <mergeCell ref="AN29:AX29"/>
    <mergeCell ref="AZ29:BD29"/>
    <mergeCell ref="C28:M28"/>
    <mergeCell ref="O28:S28"/>
    <mergeCell ref="U28:Y28"/>
    <mergeCell ref="AA28:AE28"/>
    <mergeCell ref="AG28:AI28"/>
    <mergeCell ref="BR30:BT30"/>
    <mergeCell ref="O30:R30"/>
    <mergeCell ref="BF30:BJ30"/>
    <mergeCell ref="AZ30:BC30"/>
    <mergeCell ref="AZ31:BD31"/>
    <mergeCell ref="BF31:BJ31"/>
    <mergeCell ref="BL31:BP31"/>
    <mergeCell ref="BR31:BT31"/>
    <mergeCell ref="C32:G32"/>
    <mergeCell ref="H32:N32"/>
    <mergeCell ref="O32:S32"/>
    <mergeCell ref="U32:Y32"/>
    <mergeCell ref="AA32:AE32"/>
    <mergeCell ref="AG32:AI32"/>
    <mergeCell ref="C31:M31"/>
    <mergeCell ref="O31:S31"/>
    <mergeCell ref="U31:Y31"/>
    <mergeCell ref="AA31:AE31"/>
    <mergeCell ref="AG31:AI31"/>
    <mergeCell ref="AN31:AX31"/>
    <mergeCell ref="C35:M35"/>
    <mergeCell ref="O35:S35"/>
    <mergeCell ref="U35:Y35"/>
    <mergeCell ref="AA35:AE35"/>
    <mergeCell ref="AG35:AI35"/>
    <mergeCell ref="C33:M33"/>
    <mergeCell ref="O33:S33"/>
    <mergeCell ref="U33:Y33"/>
    <mergeCell ref="AA33:AE33"/>
    <mergeCell ref="AG33:AI33"/>
    <mergeCell ref="AZ35:BD35"/>
    <mergeCell ref="AN32:AR32"/>
    <mergeCell ref="AS32:AY32"/>
    <mergeCell ref="AZ32:BD32"/>
    <mergeCell ref="BF35:BJ35"/>
    <mergeCell ref="BL35:BP35"/>
    <mergeCell ref="AN35:AX35"/>
    <mergeCell ref="BR35:BT35"/>
    <mergeCell ref="AZ33:BD33"/>
    <mergeCell ref="BF33:BJ33"/>
    <mergeCell ref="BL33:BP33"/>
    <mergeCell ref="BR33:BT33"/>
    <mergeCell ref="AN33:AX33"/>
    <mergeCell ref="BF32:BJ32"/>
    <mergeCell ref="BL32:BP32"/>
    <mergeCell ref="BR32:BT32"/>
    <mergeCell ref="BL30:BP30"/>
    <mergeCell ref="AA26:AE26"/>
    <mergeCell ref="BF29:BJ29"/>
    <mergeCell ref="BL29:BP29"/>
    <mergeCell ref="BL27:BP27"/>
    <mergeCell ref="U30:Y30"/>
    <mergeCell ref="AA30:AE30"/>
    <mergeCell ref="BR29:BT29"/>
    <mergeCell ref="AZ27:BD27"/>
    <mergeCell ref="BF27:BJ27"/>
    <mergeCell ref="AG27:AI27"/>
    <mergeCell ref="AN27:AX27"/>
    <mergeCell ref="BR27:BT27"/>
  </mergeCells>
  <phoneticPr fontId="23"/>
  <pageMargins left="0.78740157480314965" right="0.78740157480314965" top="0.78740157480314965" bottom="0.70866141732283472" header="0.51181102362204722" footer="0.51181102362204722"/>
  <pageSetup paperSize="9" firstPageNumber="30" orientation="portrait" useFirstPageNumber="1" r:id="rId1"/>
  <headerFooter alignWithMargins="0">
    <oddFooter>&amp;C&amp;"ＭＳ 明朝,標準"&amp;10－&amp;P－</oddFooter>
  </headerFooter>
  <colBreaks count="1" manualBreakCount="1">
    <brk id="36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4"/>
  </sheetPr>
  <dimension ref="A1:DO62"/>
  <sheetViews>
    <sheetView view="pageBreakPreview" zoomScale="130" zoomScaleNormal="100" zoomScaleSheetLayoutView="130" workbookViewId="0"/>
  </sheetViews>
  <sheetFormatPr defaultColWidth="9" defaultRowHeight="12" x14ac:dyDescent="0.15"/>
  <cols>
    <col min="1" max="1" width="1.625" style="50" customWidth="1"/>
    <col min="2" max="2" width="0.5" style="50" customWidth="1"/>
    <col min="3" max="3" width="0.75" style="50" customWidth="1"/>
    <col min="4" max="4" width="1" style="50" customWidth="1"/>
    <col min="5" max="5" width="0.5" style="50" customWidth="1"/>
    <col min="6" max="7" width="1.625" style="50" customWidth="1"/>
    <col min="8" max="9" width="0.875" style="50" customWidth="1"/>
    <col min="10" max="15" width="1.375" style="50" customWidth="1"/>
    <col min="16" max="32" width="1.5" style="50" customWidth="1"/>
    <col min="33" max="33" width="1.125" style="50" customWidth="1"/>
    <col min="34" max="37" width="1.5" style="50" customWidth="1"/>
    <col min="38" max="38" width="0.375" style="50" customWidth="1"/>
    <col min="39" max="42" width="1.5" style="50" customWidth="1"/>
    <col min="43" max="43" width="0.625" style="50" customWidth="1"/>
    <col min="44" max="52" width="1.5" style="50" customWidth="1"/>
    <col min="53" max="53" width="0.5" style="50" customWidth="1"/>
    <col min="54" max="62" width="1.5" style="50" customWidth="1"/>
    <col min="63" max="63" width="1.125" style="50" customWidth="1"/>
    <col min="64" max="64" width="1.25" style="50" customWidth="1"/>
    <col min="65" max="68" width="1.625" style="50" customWidth="1"/>
    <col min="69" max="69" width="0.75" style="50" customWidth="1"/>
    <col min="70" max="93" width="1.625" style="50" customWidth="1"/>
    <col min="94" max="94" width="0.5" style="50" customWidth="1"/>
    <col min="95" max="98" width="1.625" style="50" customWidth="1"/>
    <col min="99" max="99" width="0.75" style="50" customWidth="1"/>
    <col min="100" max="139" width="1.625" style="50" customWidth="1"/>
    <col min="140" max="140" width="9" style="50" bestFit="1"/>
    <col min="141" max="16384" width="9" style="50"/>
  </cols>
  <sheetData>
    <row r="1" spans="1:119" ht="15" customHeight="1" x14ac:dyDescent="0.15">
      <c r="A1" s="51" t="s">
        <v>302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119" ht="13.5" x14ac:dyDescent="0.1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462" t="s">
        <v>671</v>
      </c>
      <c r="DF2" s="658"/>
      <c r="DG2" s="658"/>
      <c r="DH2" s="658"/>
      <c r="DI2" s="658"/>
      <c r="DJ2" s="658"/>
      <c r="DK2" s="658"/>
      <c r="DL2" s="658"/>
      <c r="DM2" s="658"/>
      <c r="DN2" s="658"/>
      <c r="DO2" s="658"/>
    </row>
    <row r="3" spans="1:119" ht="6.75" customHeight="1" x14ac:dyDescent="0.1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</row>
    <row r="4" spans="1:119" ht="30" customHeight="1" x14ac:dyDescent="0.15">
      <c r="A4" s="659" t="s">
        <v>152</v>
      </c>
      <c r="B4" s="659"/>
      <c r="C4" s="659"/>
      <c r="D4" s="660"/>
      <c r="E4" s="660"/>
      <c r="F4" s="660"/>
      <c r="G4" s="660"/>
      <c r="H4" s="660"/>
      <c r="I4" s="660"/>
      <c r="J4" s="621" t="s">
        <v>362</v>
      </c>
      <c r="K4" s="515"/>
      <c r="L4" s="515"/>
      <c r="M4" s="515"/>
      <c r="N4" s="515"/>
      <c r="O4" s="516"/>
      <c r="P4" s="661" t="s">
        <v>420</v>
      </c>
      <c r="Q4" s="548"/>
      <c r="R4" s="548"/>
      <c r="S4" s="548"/>
      <c r="T4" s="561"/>
      <c r="U4" s="661" t="s">
        <v>69</v>
      </c>
      <c r="V4" s="548"/>
      <c r="W4" s="548"/>
      <c r="X4" s="561"/>
      <c r="Y4" s="662" t="s">
        <v>175</v>
      </c>
      <c r="Z4" s="662"/>
      <c r="AA4" s="662"/>
      <c r="AB4" s="662"/>
      <c r="AC4" s="661" t="s">
        <v>164</v>
      </c>
      <c r="AD4" s="548"/>
      <c r="AE4" s="548"/>
      <c r="AF4" s="548"/>
      <c r="AG4" s="561"/>
      <c r="AH4" s="661" t="s">
        <v>393</v>
      </c>
      <c r="AI4" s="548"/>
      <c r="AJ4" s="548"/>
      <c r="AK4" s="548"/>
      <c r="AL4" s="561"/>
      <c r="AM4" s="661" t="s">
        <v>232</v>
      </c>
      <c r="AN4" s="548"/>
      <c r="AO4" s="548"/>
      <c r="AP4" s="548"/>
      <c r="AQ4" s="561"/>
      <c r="AR4" s="663" t="s">
        <v>178</v>
      </c>
      <c r="AS4" s="664"/>
      <c r="AT4" s="664"/>
      <c r="AU4" s="664"/>
      <c r="AV4" s="665"/>
      <c r="AW4" s="673" t="s">
        <v>40</v>
      </c>
      <c r="AX4" s="674"/>
      <c r="AY4" s="674"/>
      <c r="AZ4" s="674"/>
      <c r="BA4" s="675"/>
      <c r="BB4" s="673" t="s">
        <v>360</v>
      </c>
      <c r="BC4" s="674"/>
      <c r="BD4" s="674"/>
      <c r="BE4" s="674"/>
      <c r="BF4" s="675"/>
      <c r="BG4" s="673" t="s">
        <v>523</v>
      </c>
      <c r="BH4" s="674"/>
      <c r="BI4" s="674"/>
      <c r="BJ4" s="674"/>
      <c r="BK4" s="675"/>
      <c r="BL4" s="243"/>
      <c r="BM4" s="661" t="s">
        <v>524</v>
      </c>
      <c r="BN4" s="548"/>
      <c r="BO4" s="548"/>
      <c r="BP4" s="548"/>
      <c r="BQ4" s="561"/>
      <c r="BR4" s="669" t="s">
        <v>71</v>
      </c>
      <c r="BS4" s="669"/>
      <c r="BT4" s="669"/>
      <c r="BU4" s="669"/>
      <c r="BV4" s="669"/>
      <c r="BW4" s="661" t="s">
        <v>533</v>
      </c>
      <c r="BX4" s="548"/>
      <c r="BY4" s="548"/>
      <c r="BZ4" s="548"/>
      <c r="CA4" s="561"/>
      <c r="CB4" s="669" t="s">
        <v>525</v>
      </c>
      <c r="CC4" s="669"/>
      <c r="CD4" s="669"/>
      <c r="CE4" s="669"/>
      <c r="CF4" s="669"/>
      <c r="CG4" s="661" t="s">
        <v>385</v>
      </c>
      <c r="CH4" s="548"/>
      <c r="CI4" s="548"/>
      <c r="CJ4" s="548"/>
      <c r="CK4" s="561"/>
      <c r="CL4" s="669" t="s">
        <v>36</v>
      </c>
      <c r="CM4" s="669"/>
      <c r="CN4" s="669"/>
      <c r="CO4" s="669"/>
      <c r="CP4" s="669"/>
      <c r="CQ4" s="669" t="s">
        <v>535</v>
      </c>
      <c r="CR4" s="669"/>
      <c r="CS4" s="669"/>
      <c r="CT4" s="669"/>
      <c r="CU4" s="669"/>
      <c r="CV4" s="669" t="s">
        <v>100</v>
      </c>
      <c r="CW4" s="669"/>
      <c r="CX4" s="669"/>
      <c r="CY4" s="669"/>
      <c r="CZ4" s="669"/>
      <c r="DA4" s="669" t="s">
        <v>694</v>
      </c>
      <c r="DB4" s="669"/>
      <c r="DC4" s="669"/>
      <c r="DD4" s="669"/>
      <c r="DE4" s="669"/>
      <c r="DF4" s="563" t="s">
        <v>537</v>
      </c>
      <c r="DG4" s="564"/>
      <c r="DH4" s="564"/>
      <c r="DI4" s="564"/>
      <c r="DJ4" s="565"/>
      <c r="DK4" s="669" t="s">
        <v>531</v>
      </c>
      <c r="DL4" s="669"/>
      <c r="DM4" s="669"/>
      <c r="DN4" s="669"/>
      <c r="DO4" s="661"/>
    </row>
    <row r="5" spans="1:119" ht="30" customHeight="1" x14ac:dyDescent="0.15">
      <c r="A5" s="670" t="s">
        <v>198</v>
      </c>
      <c r="B5" s="670"/>
      <c r="C5" s="670"/>
      <c r="D5" s="671"/>
      <c r="E5" s="671"/>
      <c r="F5" s="671"/>
      <c r="G5" s="671"/>
      <c r="H5" s="671"/>
      <c r="I5" s="671"/>
      <c r="J5" s="530"/>
      <c r="K5" s="517"/>
      <c r="L5" s="517"/>
      <c r="M5" s="517"/>
      <c r="N5" s="517"/>
      <c r="O5" s="518"/>
      <c r="P5" s="542"/>
      <c r="Q5" s="543"/>
      <c r="R5" s="543"/>
      <c r="S5" s="543"/>
      <c r="T5" s="544"/>
      <c r="U5" s="542"/>
      <c r="V5" s="543"/>
      <c r="W5" s="543"/>
      <c r="X5" s="544"/>
      <c r="Y5" s="533"/>
      <c r="Z5" s="533"/>
      <c r="AA5" s="533"/>
      <c r="AB5" s="533"/>
      <c r="AC5" s="542"/>
      <c r="AD5" s="543"/>
      <c r="AE5" s="543"/>
      <c r="AF5" s="543"/>
      <c r="AG5" s="544"/>
      <c r="AH5" s="542"/>
      <c r="AI5" s="543"/>
      <c r="AJ5" s="543"/>
      <c r="AK5" s="543"/>
      <c r="AL5" s="544"/>
      <c r="AM5" s="542"/>
      <c r="AN5" s="543"/>
      <c r="AO5" s="543"/>
      <c r="AP5" s="543"/>
      <c r="AQ5" s="544"/>
      <c r="AR5" s="666"/>
      <c r="AS5" s="667"/>
      <c r="AT5" s="667"/>
      <c r="AU5" s="667"/>
      <c r="AV5" s="668"/>
      <c r="AW5" s="630"/>
      <c r="AX5" s="631"/>
      <c r="AY5" s="631"/>
      <c r="AZ5" s="631"/>
      <c r="BA5" s="632"/>
      <c r="BB5" s="630"/>
      <c r="BC5" s="631"/>
      <c r="BD5" s="631"/>
      <c r="BE5" s="631"/>
      <c r="BF5" s="632"/>
      <c r="BG5" s="630"/>
      <c r="BH5" s="631"/>
      <c r="BI5" s="631"/>
      <c r="BJ5" s="631"/>
      <c r="BK5" s="632"/>
      <c r="BL5" s="244"/>
      <c r="BM5" s="542"/>
      <c r="BN5" s="543"/>
      <c r="BO5" s="543"/>
      <c r="BP5" s="543"/>
      <c r="BQ5" s="544"/>
      <c r="BR5" s="535"/>
      <c r="BS5" s="535"/>
      <c r="BT5" s="535"/>
      <c r="BU5" s="535"/>
      <c r="BV5" s="535"/>
      <c r="BW5" s="542"/>
      <c r="BX5" s="543"/>
      <c r="BY5" s="543"/>
      <c r="BZ5" s="543"/>
      <c r="CA5" s="544"/>
      <c r="CB5" s="535"/>
      <c r="CC5" s="535"/>
      <c r="CD5" s="535"/>
      <c r="CE5" s="535"/>
      <c r="CF5" s="535"/>
      <c r="CG5" s="542"/>
      <c r="CH5" s="543"/>
      <c r="CI5" s="543"/>
      <c r="CJ5" s="543"/>
      <c r="CK5" s="544"/>
      <c r="CL5" s="535"/>
      <c r="CM5" s="535"/>
      <c r="CN5" s="535"/>
      <c r="CO5" s="535"/>
      <c r="CP5" s="535"/>
      <c r="CQ5" s="535"/>
      <c r="CR5" s="535"/>
      <c r="CS5" s="535"/>
      <c r="CT5" s="535"/>
      <c r="CU5" s="535"/>
      <c r="CV5" s="535"/>
      <c r="CW5" s="535"/>
      <c r="CX5" s="535"/>
      <c r="CY5" s="535"/>
      <c r="CZ5" s="535"/>
      <c r="DA5" s="535"/>
      <c r="DB5" s="535"/>
      <c r="DC5" s="535"/>
      <c r="DD5" s="535"/>
      <c r="DE5" s="535"/>
      <c r="DF5" s="558"/>
      <c r="DG5" s="559"/>
      <c r="DH5" s="559"/>
      <c r="DI5" s="559"/>
      <c r="DJ5" s="560"/>
      <c r="DK5" s="535"/>
      <c r="DL5" s="535"/>
      <c r="DM5" s="535"/>
      <c r="DN5" s="535"/>
      <c r="DO5" s="542"/>
    </row>
    <row r="6" spans="1:119" ht="6.75" customHeight="1" x14ac:dyDescent="0.15">
      <c r="A6" s="181"/>
      <c r="B6" s="181"/>
      <c r="C6" s="181"/>
      <c r="D6" s="181"/>
      <c r="E6" s="181"/>
      <c r="F6" s="181"/>
      <c r="G6" s="181"/>
      <c r="H6" s="181"/>
      <c r="I6" s="181"/>
      <c r="J6" s="672"/>
      <c r="K6" s="657"/>
      <c r="L6" s="657"/>
      <c r="M6" s="657"/>
      <c r="N6" s="657"/>
      <c r="O6" s="166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657"/>
      <c r="AD6" s="657"/>
      <c r="AE6" s="657"/>
      <c r="AF6" s="657"/>
      <c r="AG6" s="657"/>
      <c r="AH6" s="657"/>
      <c r="AI6" s="657"/>
      <c r="AJ6" s="657"/>
      <c r="AK6" s="657"/>
      <c r="AL6" s="657"/>
      <c r="AM6" s="657"/>
      <c r="AN6" s="657"/>
      <c r="AO6" s="657"/>
      <c r="AP6" s="657"/>
      <c r="AQ6" s="657"/>
      <c r="AR6" s="657"/>
      <c r="AS6" s="657"/>
      <c r="AT6" s="657"/>
      <c r="AU6" s="657"/>
      <c r="AV6" s="657"/>
      <c r="AW6" s="657"/>
      <c r="AX6" s="657"/>
      <c r="AY6" s="657"/>
      <c r="AZ6" s="657"/>
      <c r="BA6" s="657"/>
      <c r="BB6" s="657"/>
      <c r="BC6" s="657"/>
      <c r="BD6" s="657"/>
      <c r="BE6" s="657"/>
      <c r="BF6" s="657"/>
      <c r="BG6" s="657"/>
      <c r="BH6" s="657"/>
      <c r="BI6" s="657"/>
      <c r="BJ6" s="657"/>
      <c r="BK6" s="657"/>
      <c r="BL6" s="228"/>
      <c r="BM6" s="657"/>
      <c r="BN6" s="657"/>
      <c r="BO6" s="657"/>
      <c r="BP6" s="657"/>
      <c r="BQ6" s="657"/>
      <c r="BR6" s="428"/>
      <c r="BS6" s="428"/>
      <c r="BT6" s="428"/>
      <c r="BU6" s="428"/>
      <c r="BV6" s="428"/>
      <c r="BW6" s="161"/>
      <c r="BX6" s="161"/>
      <c r="BY6" s="161"/>
      <c r="BZ6" s="161"/>
      <c r="CA6" s="161"/>
      <c r="CB6" s="428"/>
      <c r="CC6" s="428"/>
      <c r="CD6" s="428"/>
      <c r="CE6" s="428"/>
      <c r="CF6" s="428"/>
      <c r="CG6" s="161"/>
      <c r="CH6" s="161"/>
      <c r="CI6" s="161"/>
      <c r="CJ6" s="161"/>
      <c r="CK6" s="161"/>
      <c r="CL6" s="428"/>
      <c r="CM6" s="428"/>
      <c r="CN6" s="428"/>
      <c r="CO6" s="428"/>
      <c r="CP6" s="428"/>
      <c r="CQ6" s="428"/>
      <c r="CR6" s="428"/>
      <c r="CS6" s="428"/>
      <c r="CT6" s="428"/>
      <c r="CU6" s="428"/>
      <c r="CV6" s="428"/>
      <c r="CW6" s="428"/>
      <c r="CX6" s="428"/>
      <c r="CY6" s="428"/>
      <c r="CZ6" s="428"/>
      <c r="DA6" s="428"/>
      <c r="DB6" s="428"/>
      <c r="DC6" s="428"/>
      <c r="DD6" s="428"/>
      <c r="DE6" s="428"/>
      <c r="DF6" s="428"/>
      <c r="DG6" s="428"/>
      <c r="DH6" s="428"/>
      <c r="DI6" s="428"/>
      <c r="DJ6" s="428"/>
      <c r="DK6" s="428"/>
      <c r="DL6" s="428"/>
      <c r="DM6" s="428"/>
      <c r="DN6" s="428"/>
      <c r="DO6" s="428"/>
    </row>
    <row r="7" spans="1:119" ht="12.75" customHeight="1" x14ac:dyDescent="0.15">
      <c r="A7" s="595" t="s">
        <v>362</v>
      </c>
      <c r="B7" s="595"/>
      <c r="C7" s="595"/>
      <c r="D7" s="595"/>
      <c r="E7" s="595"/>
      <c r="F7" s="595"/>
      <c r="G7" s="595"/>
      <c r="H7" s="595"/>
      <c r="I7" s="596"/>
      <c r="J7" s="435">
        <f>SUM(J25,J43)</f>
        <v>55803</v>
      </c>
      <c r="K7" s="419"/>
      <c r="L7" s="419"/>
      <c r="M7" s="419"/>
      <c r="N7" s="419"/>
      <c r="O7" s="165"/>
      <c r="P7" s="419">
        <f>SUM(P25,P43)</f>
        <v>1519</v>
      </c>
      <c r="Q7" s="419"/>
      <c r="R7" s="419"/>
      <c r="S7" s="419"/>
      <c r="T7" s="419"/>
      <c r="U7" s="433">
        <f>SUM(U25,U43)</f>
        <v>1516</v>
      </c>
      <c r="V7" s="433"/>
      <c r="W7" s="433"/>
      <c r="X7" s="433"/>
      <c r="Y7" s="433">
        <f>SUM(Y25,Y43)</f>
        <v>8</v>
      </c>
      <c r="Z7" s="433"/>
      <c r="AA7" s="433"/>
      <c r="AB7" s="433"/>
      <c r="AC7" s="433">
        <v>1</v>
      </c>
      <c r="AD7" s="433"/>
      <c r="AE7" s="433"/>
      <c r="AF7" s="433"/>
      <c r="AG7" s="433"/>
      <c r="AH7" s="433">
        <f>SUM(AH25,AH43)</f>
        <v>3092</v>
      </c>
      <c r="AI7" s="433"/>
      <c r="AJ7" s="433"/>
      <c r="AK7" s="433"/>
      <c r="AL7" s="433"/>
      <c r="AM7" s="433">
        <f>SUM(AM25,AM43)</f>
        <v>9718</v>
      </c>
      <c r="AN7" s="433"/>
      <c r="AO7" s="433"/>
      <c r="AP7" s="433"/>
      <c r="AQ7" s="433"/>
      <c r="AR7" s="433">
        <f>SUM(AR25,AR43)</f>
        <v>229</v>
      </c>
      <c r="AS7" s="433"/>
      <c r="AT7" s="433"/>
      <c r="AU7" s="433"/>
      <c r="AV7" s="433"/>
      <c r="AW7" s="433">
        <f>SUM(AW25,AW43)</f>
        <v>1716</v>
      </c>
      <c r="AX7" s="433"/>
      <c r="AY7" s="433"/>
      <c r="AZ7" s="433"/>
      <c r="BA7" s="433"/>
      <c r="BB7" s="433">
        <f>SUM(BB25,BB43)</f>
        <v>3655</v>
      </c>
      <c r="BC7" s="433"/>
      <c r="BD7" s="433"/>
      <c r="BE7" s="433"/>
      <c r="BF7" s="433"/>
      <c r="BG7" s="433">
        <f>SUM(BG25,BG43)</f>
        <v>9513</v>
      </c>
      <c r="BH7" s="433"/>
      <c r="BI7" s="433"/>
      <c r="BJ7" s="433"/>
      <c r="BK7" s="433"/>
      <c r="BL7" s="164"/>
      <c r="BM7" s="433">
        <f>SUM(BM25,BM43)</f>
        <v>1309</v>
      </c>
      <c r="BN7" s="433"/>
      <c r="BO7" s="433"/>
      <c r="BP7" s="433"/>
      <c r="BQ7" s="433"/>
      <c r="BR7" s="433">
        <f>SUM(BR25,BR43)</f>
        <v>1088</v>
      </c>
      <c r="BS7" s="433"/>
      <c r="BT7" s="433"/>
      <c r="BU7" s="433"/>
      <c r="BV7" s="433"/>
      <c r="BW7" s="433">
        <f>SUM(BW25,BW43)</f>
        <v>1776</v>
      </c>
      <c r="BX7" s="433"/>
      <c r="BY7" s="433"/>
      <c r="BZ7" s="433"/>
      <c r="CA7" s="433"/>
      <c r="CB7" s="433">
        <f>SUM(CB25,CB43)</f>
        <v>2482</v>
      </c>
      <c r="CC7" s="433"/>
      <c r="CD7" s="433"/>
      <c r="CE7" s="433"/>
      <c r="CF7" s="433"/>
      <c r="CG7" s="433">
        <f>SUM(CG25,CG43)</f>
        <v>2010</v>
      </c>
      <c r="CH7" s="433"/>
      <c r="CI7" s="433"/>
      <c r="CJ7" s="433"/>
      <c r="CK7" s="433"/>
      <c r="CL7" s="433">
        <f>SUM(CL25,CL43)</f>
        <v>2704</v>
      </c>
      <c r="CM7" s="433"/>
      <c r="CN7" s="433"/>
      <c r="CO7" s="433"/>
      <c r="CP7" s="433"/>
      <c r="CQ7" s="433">
        <f>SUM(CQ25,CQ43)</f>
        <v>6688</v>
      </c>
      <c r="CR7" s="433"/>
      <c r="CS7" s="433"/>
      <c r="CT7" s="433"/>
      <c r="CU7" s="433"/>
      <c r="CV7" s="433">
        <f>SUM(CV25,CV43)</f>
        <v>350</v>
      </c>
      <c r="CW7" s="433"/>
      <c r="CX7" s="433"/>
      <c r="CY7" s="433"/>
      <c r="CZ7" s="433"/>
      <c r="DA7" s="433">
        <f>SUM(DA25,DA43)</f>
        <v>3890</v>
      </c>
      <c r="DB7" s="433"/>
      <c r="DC7" s="433"/>
      <c r="DD7" s="433"/>
      <c r="DE7" s="433"/>
      <c r="DF7" s="433">
        <f>SUM(DF25,DF43)</f>
        <v>2348</v>
      </c>
      <c r="DG7" s="433"/>
      <c r="DH7" s="433"/>
      <c r="DI7" s="433"/>
      <c r="DJ7" s="433"/>
      <c r="DK7" s="433">
        <f>SUM(DK25,DK43)</f>
        <v>1707</v>
      </c>
      <c r="DL7" s="433"/>
      <c r="DM7" s="433"/>
      <c r="DN7" s="433"/>
      <c r="DO7" s="433"/>
    </row>
    <row r="8" spans="1:119" ht="12.75" customHeight="1" x14ac:dyDescent="0.15">
      <c r="A8" s="197"/>
      <c r="B8" s="197"/>
      <c r="C8" s="197"/>
      <c r="D8" s="197"/>
      <c r="E8" s="197"/>
      <c r="F8" s="197"/>
      <c r="G8" s="197"/>
      <c r="H8" s="197"/>
      <c r="I8" s="197"/>
      <c r="J8" s="435"/>
      <c r="K8" s="419"/>
      <c r="L8" s="419"/>
      <c r="M8" s="419"/>
      <c r="N8" s="419"/>
      <c r="O8" s="166"/>
      <c r="P8" s="419"/>
      <c r="Q8" s="419"/>
      <c r="R8" s="419"/>
      <c r="S8" s="419"/>
      <c r="T8" s="419"/>
      <c r="U8" s="433"/>
      <c r="V8" s="433"/>
      <c r="W8" s="433"/>
      <c r="X8" s="433"/>
      <c r="Y8" s="433"/>
      <c r="Z8" s="433"/>
      <c r="AA8" s="433"/>
      <c r="AB8" s="433"/>
      <c r="AC8" s="320"/>
      <c r="AD8" s="320"/>
      <c r="AE8" s="320"/>
      <c r="AF8" s="320"/>
      <c r="AG8" s="320"/>
      <c r="AH8" s="433"/>
      <c r="AI8" s="433"/>
      <c r="AJ8" s="433"/>
      <c r="AK8" s="433"/>
      <c r="AL8" s="433"/>
      <c r="AM8" s="433"/>
      <c r="AN8" s="433"/>
      <c r="AO8" s="433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3"/>
      <c r="BF8" s="433"/>
      <c r="BG8" s="433"/>
      <c r="BH8" s="433"/>
      <c r="BI8" s="433"/>
      <c r="BJ8" s="433"/>
      <c r="BK8" s="433"/>
      <c r="BL8" s="161"/>
      <c r="BM8" s="433"/>
      <c r="BN8" s="433"/>
      <c r="BO8" s="433"/>
      <c r="BP8" s="433"/>
      <c r="BQ8" s="433"/>
      <c r="BR8" s="433"/>
      <c r="BS8" s="433"/>
      <c r="BT8" s="433"/>
      <c r="BU8" s="433"/>
      <c r="BV8" s="433"/>
      <c r="BW8" s="433"/>
      <c r="BX8" s="433"/>
      <c r="BY8" s="433"/>
      <c r="BZ8" s="433"/>
      <c r="CA8" s="433"/>
      <c r="CB8" s="433"/>
      <c r="CC8" s="433"/>
      <c r="CD8" s="433"/>
      <c r="CE8" s="433"/>
      <c r="CF8" s="433"/>
      <c r="CG8" s="433"/>
      <c r="CH8" s="433"/>
      <c r="CI8" s="433"/>
      <c r="CJ8" s="433"/>
      <c r="CK8" s="433"/>
      <c r="CL8" s="433"/>
      <c r="CM8" s="433"/>
      <c r="CN8" s="433"/>
      <c r="CO8" s="433"/>
      <c r="CP8" s="433"/>
      <c r="CQ8" s="433"/>
      <c r="CR8" s="433"/>
      <c r="CS8" s="433"/>
      <c r="CT8" s="433"/>
      <c r="CU8" s="433"/>
      <c r="CV8" s="433"/>
      <c r="CW8" s="433"/>
      <c r="CX8" s="433"/>
      <c r="CY8" s="433"/>
      <c r="CZ8" s="433"/>
      <c r="DA8" s="433"/>
      <c r="DB8" s="433"/>
      <c r="DC8" s="433"/>
      <c r="DD8" s="433"/>
      <c r="DE8" s="433"/>
      <c r="DF8" s="433"/>
      <c r="DG8" s="433"/>
      <c r="DH8" s="433"/>
      <c r="DI8" s="433"/>
      <c r="DJ8" s="433"/>
      <c r="DK8" s="433"/>
      <c r="DL8" s="433"/>
      <c r="DM8" s="433"/>
      <c r="DN8" s="433"/>
      <c r="DO8" s="433"/>
    </row>
    <row r="9" spans="1:119" ht="12.75" customHeight="1" x14ac:dyDescent="0.15">
      <c r="A9" s="502" t="s">
        <v>258</v>
      </c>
      <c r="B9" s="502"/>
      <c r="C9" s="502"/>
      <c r="D9" s="502"/>
      <c r="E9" s="502"/>
      <c r="F9" s="502"/>
      <c r="G9" s="502"/>
      <c r="H9" s="502"/>
      <c r="I9" s="502"/>
      <c r="J9" s="429">
        <f t="shared" ref="J9:J23" si="0">SUM(J27,J45)</f>
        <v>797</v>
      </c>
      <c r="K9" s="349"/>
      <c r="L9" s="349"/>
      <c r="M9" s="349"/>
      <c r="N9" s="349"/>
      <c r="O9" s="166"/>
      <c r="P9" s="349">
        <f t="shared" ref="P9:P23" si="1">SUM(P27,P45)</f>
        <v>6</v>
      </c>
      <c r="Q9" s="349"/>
      <c r="R9" s="349"/>
      <c r="S9" s="349"/>
      <c r="T9" s="349"/>
      <c r="U9" s="428">
        <f t="shared" ref="U9:U23" si="2">SUM(U27,U45)</f>
        <v>6</v>
      </c>
      <c r="V9" s="428"/>
      <c r="W9" s="428"/>
      <c r="X9" s="428"/>
      <c r="Y9" s="319" t="s">
        <v>673</v>
      </c>
      <c r="Z9" s="319"/>
      <c r="AA9" s="319"/>
      <c r="AB9" s="319"/>
      <c r="AC9" s="319" t="s">
        <v>698</v>
      </c>
      <c r="AD9" s="319"/>
      <c r="AE9" s="319"/>
      <c r="AF9" s="319"/>
      <c r="AG9" s="319"/>
      <c r="AH9" s="428">
        <f t="shared" ref="AH9:AH23" si="3">SUM(AH27,AH45)</f>
        <v>15</v>
      </c>
      <c r="AI9" s="428"/>
      <c r="AJ9" s="428"/>
      <c r="AK9" s="428"/>
      <c r="AL9" s="428"/>
      <c r="AM9" s="428">
        <f t="shared" ref="AM9:AM23" si="4">SUM(AM27,AM45)</f>
        <v>85</v>
      </c>
      <c r="AN9" s="428"/>
      <c r="AO9" s="428"/>
      <c r="AP9" s="428"/>
      <c r="AQ9" s="428"/>
      <c r="AR9" s="319">
        <v>3</v>
      </c>
      <c r="AS9" s="319"/>
      <c r="AT9" s="319"/>
      <c r="AU9" s="319"/>
      <c r="AV9" s="319"/>
      <c r="AW9" s="428">
        <f t="shared" ref="AW9:AW21" si="5">SUM(AW27,AW45)</f>
        <v>2</v>
      </c>
      <c r="AX9" s="428"/>
      <c r="AY9" s="428"/>
      <c r="AZ9" s="428"/>
      <c r="BA9" s="428"/>
      <c r="BB9" s="428">
        <f t="shared" ref="BB9:BB23" si="6">SUM(BB27,BB45)</f>
        <v>22</v>
      </c>
      <c r="BC9" s="428"/>
      <c r="BD9" s="428"/>
      <c r="BE9" s="428"/>
      <c r="BF9" s="428"/>
      <c r="BG9" s="428">
        <f t="shared" ref="BG9:BG23" si="7">SUM(BG27,BG45)</f>
        <v>295</v>
      </c>
      <c r="BH9" s="428"/>
      <c r="BI9" s="428"/>
      <c r="BJ9" s="428"/>
      <c r="BK9" s="428"/>
      <c r="BL9" s="161"/>
      <c r="BM9" s="428">
        <f t="shared" ref="BM9:BM21" si="8">SUM(BM27,BM45)</f>
        <v>5</v>
      </c>
      <c r="BN9" s="428"/>
      <c r="BO9" s="428"/>
      <c r="BP9" s="428"/>
      <c r="BQ9" s="428"/>
      <c r="BR9" s="428">
        <f t="shared" ref="BR9:BR23" si="9">SUM(BR27,BR45)</f>
        <v>5</v>
      </c>
      <c r="BS9" s="428"/>
      <c r="BT9" s="428"/>
      <c r="BU9" s="428"/>
      <c r="BV9" s="428"/>
      <c r="BW9" s="428">
        <f t="shared" ref="BW9:BW23" si="10">SUM(BW27,BW45)</f>
        <v>5</v>
      </c>
      <c r="BX9" s="428"/>
      <c r="BY9" s="428"/>
      <c r="BZ9" s="428"/>
      <c r="CA9" s="428"/>
      <c r="CB9" s="428">
        <f t="shared" ref="CB9:CB23" si="11">SUM(CB27,CB45)</f>
        <v>195</v>
      </c>
      <c r="CC9" s="428"/>
      <c r="CD9" s="428"/>
      <c r="CE9" s="428"/>
      <c r="CF9" s="428"/>
      <c r="CG9" s="428">
        <f t="shared" ref="CG9:CG23" si="12">SUM(CG27,CG45)</f>
        <v>32</v>
      </c>
      <c r="CH9" s="428"/>
      <c r="CI9" s="428"/>
      <c r="CJ9" s="428"/>
      <c r="CK9" s="428"/>
      <c r="CL9" s="428">
        <f t="shared" ref="CL9:CL22" si="13">SUM(CL27,CL45)</f>
        <v>42</v>
      </c>
      <c r="CM9" s="428"/>
      <c r="CN9" s="428"/>
      <c r="CO9" s="428"/>
      <c r="CP9" s="428"/>
      <c r="CQ9" s="428">
        <f t="shared" ref="CQ9:CQ23" si="14">SUM(CQ27,CQ45)</f>
        <v>25</v>
      </c>
      <c r="CR9" s="428"/>
      <c r="CS9" s="428"/>
      <c r="CT9" s="428"/>
      <c r="CU9" s="428"/>
      <c r="CV9" s="428">
        <f t="shared" ref="CV9:CV20" si="15">SUM(CV27,CV45)</f>
        <v>1</v>
      </c>
      <c r="CW9" s="428"/>
      <c r="CX9" s="428"/>
      <c r="CY9" s="428"/>
      <c r="CZ9" s="428"/>
      <c r="DA9" s="428">
        <f t="shared" ref="DA9:DA23" si="16">SUM(DA27,DA45)</f>
        <v>14</v>
      </c>
      <c r="DB9" s="428"/>
      <c r="DC9" s="428"/>
      <c r="DD9" s="428"/>
      <c r="DE9" s="428"/>
      <c r="DF9" s="428">
        <f t="shared" ref="DF9:DF21" si="17">SUM(DF27,DF45)</f>
        <v>4</v>
      </c>
      <c r="DG9" s="428"/>
      <c r="DH9" s="428"/>
      <c r="DI9" s="428"/>
      <c r="DJ9" s="428"/>
      <c r="DK9" s="428">
        <f t="shared" ref="DK9:DK23" si="18">SUM(DK27,DK45)</f>
        <v>41</v>
      </c>
      <c r="DL9" s="428"/>
      <c r="DM9" s="428"/>
      <c r="DN9" s="428"/>
      <c r="DO9" s="428"/>
    </row>
    <row r="10" spans="1:119" ht="12.75" customHeight="1" x14ac:dyDescent="0.15">
      <c r="A10" s="502" t="s">
        <v>538</v>
      </c>
      <c r="B10" s="502"/>
      <c r="C10" s="502"/>
      <c r="D10" s="502"/>
      <c r="E10" s="502"/>
      <c r="F10" s="502"/>
      <c r="G10" s="502"/>
      <c r="H10" s="502"/>
      <c r="I10" s="502"/>
      <c r="J10" s="429">
        <f t="shared" si="0"/>
        <v>3142</v>
      </c>
      <c r="K10" s="349"/>
      <c r="L10" s="349"/>
      <c r="M10" s="349"/>
      <c r="N10" s="349"/>
      <c r="O10" s="166"/>
      <c r="P10" s="349">
        <f t="shared" si="1"/>
        <v>20</v>
      </c>
      <c r="Q10" s="349"/>
      <c r="R10" s="349"/>
      <c r="S10" s="349"/>
      <c r="T10" s="349"/>
      <c r="U10" s="428">
        <f t="shared" si="2"/>
        <v>20</v>
      </c>
      <c r="V10" s="428"/>
      <c r="W10" s="428"/>
      <c r="X10" s="428"/>
      <c r="Y10" s="319" t="s">
        <v>673</v>
      </c>
      <c r="Z10" s="319"/>
      <c r="AA10" s="319"/>
      <c r="AB10" s="319"/>
      <c r="AC10" s="319" t="s">
        <v>698</v>
      </c>
      <c r="AD10" s="319"/>
      <c r="AE10" s="319"/>
      <c r="AF10" s="319"/>
      <c r="AG10" s="319"/>
      <c r="AH10" s="428">
        <f t="shared" si="3"/>
        <v>104</v>
      </c>
      <c r="AI10" s="428"/>
      <c r="AJ10" s="428"/>
      <c r="AK10" s="428"/>
      <c r="AL10" s="428"/>
      <c r="AM10" s="428">
        <f t="shared" si="4"/>
        <v>444</v>
      </c>
      <c r="AN10" s="428"/>
      <c r="AO10" s="428"/>
      <c r="AP10" s="428"/>
      <c r="AQ10" s="428"/>
      <c r="AR10" s="428">
        <f t="shared" ref="AR10:AR20" si="19">SUM(AR28,AR46)</f>
        <v>7</v>
      </c>
      <c r="AS10" s="428"/>
      <c r="AT10" s="428"/>
      <c r="AU10" s="428"/>
      <c r="AV10" s="428"/>
      <c r="AW10" s="428">
        <f t="shared" si="5"/>
        <v>141</v>
      </c>
      <c r="AX10" s="428"/>
      <c r="AY10" s="428"/>
      <c r="AZ10" s="428"/>
      <c r="BA10" s="428"/>
      <c r="BB10" s="428">
        <f t="shared" si="6"/>
        <v>123</v>
      </c>
      <c r="BC10" s="428"/>
      <c r="BD10" s="428"/>
      <c r="BE10" s="428"/>
      <c r="BF10" s="428"/>
      <c r="BG10" s="428">
        <f t="shared" si="7"/>
        <v>681</v>
      </c>
      <c r="BH10" s="428"/>
      <c r="BI10" s="428"/>
      <c r="BJ10" s="428"/>
      <c r="BK10" s="428"/>
      <c r="BL10" s="161"/>
      <c r="BM10" s="428">
        <f t="shared" si="8"/>
        <v>72</v>
      </c>
      <c r="BN10" s="428"/>
      <c r="BO10" s="428"/>
      <c r="BP10" s="428"/>
      <c r="BQ10" s="428"/>
      <c r="BR10" s="428">
        <f t="shared" si="9"/>
        <v>35</v>
      </c>
      <c r="BS10" s="428"/>
      <c r="BT10" s="428"/>
      <c r="BU10" s="428"/>
      <c r="BV10" s="428"/>
      <c r="BW10" s="428">
        <f t="shared" si="10"/>
        <v>55</v>
      </c>
      <c r="BX10" s="428"/>
      <c r="BY10" s="428"/>
      <c r="BZ10" s="428"/>
      <c r="CA10" s="428"/>
      <c r="CB10" s="428">
        <f t="shared" si="11"/>
        <v>319</v>
      </c>
      <c r="CC10" s="428"/>
      <c r="CD10" s="428"/>
      <c r="CE10" s="428"/>
      <c r="CF10" s="428"/>
      <c r="CG10" s="428">
        <f t="shared" si="12"/>
        <v>185</v>
      </c>
      <c r="CH10" s="428"/>
      <c r="CI10" s="428"/>
      <c r="CJ10" s="428"/>
      <c r="CK10" s="428"/>
      <c r="CL10" s="428">
        <f t="shared" si="13"/>
        <v>189</v>
      </c>
      <c r="CM10" s="428"/>
      <c r="CN10" s="428"/>
      <c r="CO10" s="428"/>
      <c r="CP10" s="428"/>
      <c r="CQ10" s="428">
        <f t="shared" si="14"/>
        <v>388</v>
      </c>
      <c r="CR10" s="428"/>
      <c r="CS10" s="428"/>
      <c r="CT10" s="428"/>
      <c r="CU10" s="428"/>
      <c r="CV10" s="428">
        <f t="shared" si="15"/>
        <v>15</v>
      </c>
      <c r="CW10" s="428"/>
      <c r="CX10" s="428"/>
      <c r="CY10" s="428"/>
      <c r="CZ10" s="428"/>
      <c r="DA10" s="428">
        <f t="shared" si="16"/>
        <v>130</v>
      </c>
      <c r="DB10" s="428"/>
      <c r="DC10" s="428"/>
      <c r="DD10" s="428"/>
      <c r="DE10" s="428"/>
      <c r="DF10" s="428">
        <f t="shared" si="17"/>
        <v>106</v>
      </c>
      <c r="DG10" s="428"/>
      <c r="DH10" s="428"/>
      <c r="DI10" s="428"/>
      <c r="DJ10" s="428"/>
      <c r="DK10" s="428">
        <f t="shared" si="18"/>
        <v>128</v>
      </c>
      <c r="DL10" s="428"/>
      <c r="DM10" s="428"/>
      <c r="DN10" s="428"/>
      <c r="DO10" s="428"/>
    </row>
    <row r="11" spans="1:119" ht="12.75" customHeight="1" x14ac:dyDescent="0.15">
      <c r="A11" s="502" t="s">
        <v>539</v>
      </c>
      <c r="B11" s="502"/>
      <c r="C11" s="502"/>
      <c r="D11" s="502"/>
      <c r="E11" s="502"/>
      <c r="F11" s="502"/>
      <c r="G11" s="502"/>
      <c r="H11" s="502"/>
      <c r="I11" s="502"/>
      <c r="J11" s="429">
        <f t="shared" si="0"/>
        <v>3884</v>
      </c>
      <c r="K11" s="349"/>
      <c r="L11" s="349"/>
      <c r="M11" s="349"/>
      <c r="N11" s="349"/>
      <c r="O11" s="166"/>
      <c r="P11" s="349">
        <f t="shared" si="1"/>
        <v>13</v>
      </c>
      <c r="Q11" s="349"/>
      <c r="R11" s="349"/>
      <c r="S11" s="349"/>
      <c r="T11" s="349"/>
      <c r="U11" s="428">
        <f t="shared" si="2"/>
        <v>13</v>
      </c>
      <c r="V11" s="428"/>
      <c r="W11" s="428"/>
      <c r="X11" s="428"/>
      <c r="Y11" s="319" t="s">
        <v>673</v>
      </c>
      <c r="Z11" s="319"/>
      <c r="AA11" s="319"/>
      <c r="AB11" s="319"/>
      <c r="AC11" s="319" t="s">
        <v>698</v>
      </c>
      <c r="AD11" s="319"/>
      <c r="AE11" s="319"/>
      <c r="AF11" s="319"/>
      <c r="AG11" s="319"/>
      <c r="AH11" s="428">
        <f t="shared" si="3"/>
        <v>157</v>
      </c>
      <c r="AI11" s="428"/>
      <c r="AJ11" s="428"/>
      <c r="AK11" s="428"/>
      <c r="AL11" s="428"/>
      <c r="AM11" s="428">
        <f t="shared" si="4"/>
        <v>697</v>
      </c>
      <c r="AN11" s="428"/>
      <c r="AO11" s="428"/>
      <c r="AP11" s="428"/>
      <c r="AQ11" s="428"/>
      <c r="AR11" s="428">
        <f t="shared" si="19"/>
        <v>12</v>
      </c>
      <c r="AS11" s="428"/>
      <c r="AT11" s="428"/>
      <c r="AU11" s="428"/>
      <c r="AV11" s="428"/>
      <c r="AW11" s="428">
        <f t="shared" si="5"/>
        <v>213</v>
      </c>
      <c r="AX11" s="428"/>
      <c r="AY11" s="428"/>
      <c r="AZ11" s="428"/>
      <c r="BA11" s="428"/>
      <c r="BB11" s="428">
        <f t="shared" si="6"/>
        <v>210</v>
      </c>
      <c r="BC11" s="428"/>
      <c r="BD11" s="428"/>
      <c r="BE11" s="428"/>
      <c r="BF11" s="428"/>
      <c r="BG11" s="428">
        <f t="shared" si="7"/>
        <v>668</v>
      </c>
      <c r="BH11" s="428"/>
      <c r="BI11" s="428"/>
      <c r="BJ11" s="428"/>
      <c r="BK11" s="428"/>
      <c r="BL11" s="161"/>
      <c r="BM11" s="428">
        <f t="shared" si="8"/>
        <v>123</v>
      </c>
      <c r="BN11" s="428"/>
      <c r="BO11" s="428"/>
      <c r="BP11" s="428"/>
      <c r="BQ11" s="428"/>
      <c r="BR11" s="428">
        <f t="shared" si="9"/>
        <v>73</v>
      </c>
      <c r="BS11" s="428"/>
      <c r="BT11" s="428"/>
      <c r="BU11" s="428"/>
      <c r="BV11" s="428"/>
      <c r="BW11" s="428">
        <f t="shared" si="10"/>
        <v>118</v>
      </c>
      <c r="BX11" s="428"/>
      <c r="BY11" s="428"/>
      <c r="BZ11" s="428"/>
      <c r="CA11" s="428"/>
      <c r="CB11" s="428">
        <f t="shared" si="11"/>
        <v>124</v>
      </c>
      <c r="CC11" s="428"/>
      <c r="CD11" s="428"/>
      <c r="CE11" s="428"/>
      <c r="CF11" s="428"/>
      <c r="CG11" s="428">
        <f t="shared" si="12"/>
        <v>148</v>
      </c>
      <c r="CH11" s="428"/>
      <c r="CI11" s="428"/>
      <c r="CJ11" s="428"/>
      <c r="CK11" s="428"/>
      <c r="CL11" s="428">
        <f t="shared" si="13"/>
        <v>254</v>
      </c>
      <c r="CM11" s="428"/>
      <c r="CN11" s="428"/>
      <c r="CO11" s="428"/>
      <c r="CP11" s="428"/>
      <c r="CQ11" s="428">
        <f t="shared" si="14"/>
        <v>553</v>
      </c>
      <c r="CR11" s="428"/>
      <c r="CS11" s="428"/>
      <c r="CT11" s="428"/>
      <c r="CU11" s="428"/>
      <c r="CV11" s="428">
        <f t="shared" si="15"/>
        <v>25</v>
      </c>
      <c r="CW11" s="428"/>
      <c r="CX11" s="428"/>
      <c r="CY11" s="428"/>
      <c r="CZ11" s="428"/>
      <c r="DA11" s="428">
        <f t="shared" si="16"/>
        <v>204</v>
      </c>
      <c r="DB11" s="428"/>
      <c r="DC11" s="428"/>
      <c r="DD11" s="428"/>
      <c r="DE11" s="428"/>
      <c r="DF11" s="428">
        <f t="shared" si="17"/>
        <v>186</v>
      </c>
      <c r="DG11" s="428"/>
      <c r="DH11" s="428"/>
      <c r="DI11" s="428"/>
      <c r="DJ11" s="428"/>
      <c r="DK11" s="428">
        <f t="shared" si="18"/>
        <v>106</v>
      </c>
      <c r="DL11" s="428"/>
      <c r="DM11" s="428"/>
      <c r="DN11" s="428"/>
      <c r="DO11" s="428"/>
    </row>
    <row r="12" spans="1:119" ht="12.75" customHeight="1" x14ac:dyDescent="0.15">
      <c r="A12" s="502" t="s">
        <v>532</v>
      </c>
      <c r="B12" s="502"/>
      <c r="C12" s="502"/>
      <c r="D12" s="502"/>
      <c r="E12" s="502"/>
      <c r="F12" s="502"/>
      <c r="G12" s="502"/>
      <c r="H12" s="502"/>
      <c r="I12" s="502"/>
      <c r="J12" s="429">
        <f t="shared" si="0"/>
        <v>4301</v>
      </c>
      <c r="K12" s="349"/>
      <c r="L12" s="349"/>
      <c r="M12" s="349"/>
      <c r="N12" s="349"/>
      <c r="O12" s="166"/>
      <c r="P12" s="349">
        <f t="shared" si="1"/>
        <v>27</v>
      </c>
      <c r="Q12" s="349"/>
      <c r="R12" s="349"/>
      <c r="S12" s="349"/>
      <c r="T12" s="349"/>
      <c r="U12" s="428">
        <f t="shared" si="2"/>
        <v>27</v>
      </c>
      <c r="V12" s="428"/>
      <c r="W12" s="428"/>
      <c r="X12" s="428"/>
      <c r="Y12" s="428">
        <f>SUM(Y30,Y48)</f>
        <v>1</v>
      </c>
      <c r="Z12" s="428"/>
      <c r="AA12" s="428"/>
      <c r="AB12" s="428"/>
      <c r="AC12" s="319" t="s">
        <v>698</v>
      </c>
      <c r="AD12" s="319"/>
      <c r="AE12" s="319"/>
      <c r="AF12" s="319"/>
      <c r="AG12" s="319"/>
      <c r="AH12" s="428">
        <f t="shared" si="3"/>
        <v>225</v>
      </c>
      <c r="AI12" s="428"/>
      <c r="AJ12" s="428"/>
      <c r="AK12" s="428"/>
      <c r="AL12" s="428"/>
      <c r="AM12" s="428">
        <f t="shared" si="4"/>
        <v>754</v>
      </c>
      <c r="AN12" s="428"/>
      <c r="AO12" s="428"/>
      <c r="AP12" s="428"/>
      <c r="AQ12" s="428"/>
      <c r="AR12" s="428">
        <f t="shared" si="19"/>
        <v>14</v>
      </c>
      <c r="AS12" s="428"/>
      <c r="AT12" s="428"/>
      <c r="AU12" s="428"/>
      <c r="AV12" s="428"/>
      <c r="AW12" s="428">
        <f t="shared" si="5"/>
        <v>177</v>
      </c>
      <c r="AX12" s="428"/>
      <c r="AY12" s="428"/>
      <c r="AZ12" s="428"/>
      <c r="BA12" s="428"/>
      <c r="BB12" s="428">
        <f t="shared" si="6"/>
        <v>229</v>
      </c>
      <c r="BC12" s="428"/>
      <c r="BD12" s="428"/>
      <c r="BE12" s="428"/>
      <c r="BF12" s="428"/>
      <c r="BG12" s="428">
        <f t="shared" si="7"/>
        <v>729</v>
      </c>
      <c r="BH12" s="428"/>
      <c r="BI12" s="428"/>
      <c r="BJ12" s="428"/>
      <c r="BK12" s="428"/>
      <c r="BL12" s="161"/>
      <c r="BM12" s="428">
        <f t="shared" si="8"/>
        <v>112</v>
      </c>
      <c r="BN12" s="428"/>
      <c r="BO12" s="428"/>
      <c r="BP12" s="428"/>
      <c r="BQ12" s="428"/>
      <c r="BR12" s="428">
        <f t="shared" si="9"/>
        <v>65</v>
      </c>
      <c r="BS12" s="428"/>
      <c r="BT12" s="428"/>
      <c r="BU12" s="428"/>
      <c r="BV12" s="428"/>
      <c r="BW12" s="428">
        <f t="shared" si="10"/>
        <v>147</v>
      </c>
      <c r="BX12" s="428"/>
      <c r="BY12" s="428"/>
      <c r="BZ12" s="428"/>
      <c r="CA12" s="428"/>
      <c r="CB12" s="428">
        <f t="shared" si="11"/>
        <v>160</v>
      </c>
      <c r="CC12" s="428"/>
      <c r="CD12" s="428"/>
      <c r="CE12" s="428"/>
      <c r="CF12" s="428"/>
      <c r="CG12" s="428">
        <f t="shared" si="12"/>
        <v>172</v>
      </c>
      <c r="CH12" s="428"/>
      <c r="CI12" s="428"/>
      <c r="CJ12" s="428"/>
      <c r="CK12" s="428"/>
      <c r="CL12" s="428">
        <f t="shared" si="13"/>
        <v>267</v>
      </c>
      <c r="CM12" s="428"/>
      <c r="CN12" s="428"/>
      <c r="CO12" s="428"/>
      <c r="CP12" s="428"/>
      <c r="CQ12" s="428">
        <f t="shared" si="14"/>
        <v>594</v>
      </c>
      <c r="CR12" s="428"/>
      <c r="CS12" s="428"/>
      <c r="CT12" s="428"/>
      <c r="CU12" s="428"/>
      <c r="CV12" s="428">
        <f t="shared" si="15"/>
        <v>28</v>
      </c>
      <c r="CW12" s="428"/>
      <c r="CX12" s="428"/>
      <c r="CY12" s="428"/>
      <c r="CZ12" s="428"/>
      <c r="DA12" s="428">
        <f t="shared" si="16"/>
        <v>245</v>
      </c>
      <c r="DB12" s="428"/>
      <c r="DC12" s="428"/>
      <c r="DD12" s="428"/>
      <c r="DE12" s="428"/>
      <c r="DF12" s="428">
        <f t="shared" si="17"/>
        <v>262</v>
      </c>
      <c r="DG12" s="428"/>
      <c r="DH12" s="428"/>
      <c r="DI12" s="428"/>
      <c r="DJ12" s="428"/>
      <c r="DK12" s="428">
        <f t="shared" si="18"/>
        <v>93</v>
      </c>
      <c r="DL12" s="428"/>
      <c r="DM12" s="428"/>
      <c r="DN12" s="428"/>
      <c r="DO12" s="428"/>
    </row>
    <row r="13" spans="1:119" ht="12.75" customHeight="1" x14ac:dyDescent="0.15">
      <c r="A13" s="502" t="s">
        <v>297</v>
      </c>
      <c r="B13" s="502"/>
      <c r="C13" s="502"/>
      <c r="D13" s="502"/>
      <c r="E13" s="502"/>
      <c r="F13" s="502"/>
      <c r="G13" s="502"/>
      <c r="H13" s="502"/>
      <c r="I13" s="502"/>
      <c r="J13" s="429">
        <f t="shared" si="0"/>
        <v>5107</v>
      </c>
      <c r="K13" s="349"/>
      <c r="L13" s="349"/>
      <c r="M13" s="349"/>
      <c r="N13" s="349"/>
      <c r="O13" s="166"/>
      <c r="P13" s="349">
        <f t="shared" si="1"/>
        <v>61</v>
      </c>
      <c r="Q13" s="349"/>
      <c r="R13" s="349"/>
      <c r="S13" s="349"/>
      <c r="T13" s="349"/>
      <c r="U13" s="428">
        <f t="shared" si="2"/>
        <v>60</v>
      </c>
      <c r="V13" s="428"/>
      <c r="W13" s="428"/>
      <c r="X13" s="428"/>
      <c r="Y13" s="319">
        <v>1</v>
      </c>
      <c r="Z13" s="319"/>
      <c r="AA13" s="319"/>
      <c r="AB13" s="319"/>
      <c r="AC13" s="319" t="s">
        <v>698</v>
      </c>
      <c r="AD13" s="319"/>
      <c r="AE13" s="319"/>
      <c r="AF13" s="319"/>
      <c r="AG13" s="319"/>
      <c r="AH13" s="428">
        <f t="shared" si="3"/>
        <v>285</v>
      </c>
      <c r="AI13" s="428"/>
      <c r="AJ13" s="428"/>
      <c r="AK13" s="428"/>
      <c r="AL13" s="428"/>
      <c r="AM13" s="428">
        <f t="shared" si="4"/>
        <v>897</v>
      </c>
      <c r="AN13" s="428"/>
      <c r="AO13" s="428"/>
      <c r="AP13" s="428"/>
      <c r="AQ13" s="428"/>
      <c r="AR13" s="428">
        <f t="shared" si="19"/>
        <v>15</v>
      </c>
      <c r="AS13" s="428"/>
      <c r="AT13" s="428"/>
      <c r="AU13" s="428"/>
      <c r="AV13" s="428"/>
      <c r="AW13" s="428">
        <f t="shared" si="5"/>
        <v>215</v>
      </c>
      <c r="AX13" s="428"/>
      <c r="AY13" s="428"/>
      <c r="AZ13" s="428"/>
      <c r="BA13" s="428"/>
      <c r="BB13" s="428">
        <f t="shared" si="6"/>
        <v>327</v>
      </c>
      <c r="BC13" s="428"/>
      <c r="BD13" s="428"/>
      <c r="BE13" s="428"/>
      <c r="BF13" s="428"/>
      <c r="BG13" s="428">
        <f t="shared" si="7"/>
        <v>898</v>
      </c>
      <c r="BH13" s="428"/>
      <c r="BI13" s="428"/>
      <c r="BJ13" s="428"/>
      <c r="BK13" s="428"/>
      <c r="BL13" s="161"/>
      <c r="BM13" s="428">
        <f t="shared" si="8"/>
        <v>115</v>
      </c>
      <c r="BN13" s="428"/>
      <c r="BO13" s="428"/>
      <c r="BP13" s="428"/>
      <c r="BQ13" s="428"/>
      <c r="BR13" s="428">
        <f t="shared" si="9"/>
        <v>84</v>
      </c>
      <c r="BS13" s="428"/>
      <c r="BT13" s="428"/>
      <c r="BU13" s="428"/>
      <c r="BV13" s="428"/>
      <c r="BW13" s="428">
        <f t="shared" si="10"/>
        <v>147</v>
      </c>
      <c r="BX13" s="428"/>
      <c r="BY13" s="428"/>
      <c r="BZ13" s="428"/>
      <c r="CA13" s="428"/>
      <c r="CB13" s="428">
        <f t="shared" si="11"/>
        <v>191</v>
      </c>
      <c r="CC13" s="428"/>
      <c r="CD13" s="428"/>
      <c r="CE13" s="428"/>
      <c r="CF13" s="428"/>
      <c r="CG13" s="428">
        <f t="shared" si="12"/>
        <v>174</v>
      </c>
      <c r="CH13" s="428"/>
      <c r="CI13" s="428"/>
      <c r="CJ13" s="428"/>
      <c r="CK13" s="428"/>
      <c r="CL13" s="428">
        <f t="shared" si="13"/>
        <v>250</v>
      </c>
      <c r="CM13" s="428"/>
      <c r="CN13" s="428"/>
      <c r="CO13" s="428"/>
      <c r="CP13" s="428"/>
      <c r="CQ13" s="428">
        <f t="shared" si="14"/>
        <v>730</v>
      </c>
      <c r="CR13" s="428"/>
      <c r="CS13" s="428"/>
      <c r="CT13" s="428"/>
      <c r="CU13" s="428"/>
      <c r="CV13" s="428">
        <f t="shared" si="15"/>
        <v>36</v>
      </c>
      <c r="CW13" s="428"/>
      <c r="CX13" s="428"/>
      <c r="CY13" s="428"/>
      <c r="CZ13" s="428"/>
      <c r="DA13" s="428">
        <f t="shared" si="16"/>
        <v>308</v>
      </c>
      <c r="DB13" s="428"/>
      <c r="DC13" s="428"/>
      <c r="DD13" s="428"/>
      <c r="DE13" s="428"/>
      <c r="DF13" s="428">
        <f t="shared" si="17"/>
        <v>270</v>
      </c>
      <c r="DG13" s="428"/>
      <c r="DH13" s="428"/>
      <c r="DI13" s="428"/>
      <c r="DJ13" s="428"/>
      <c r="DK13" s="428">
        <f t="shared" si="18"/>
        <v>103</v>
      </c>
      <c r="DL13" s="428"/>
      <c r="DM13" s="428"/>
      <c r="DN13" s="428"/>
      <c r="DO13" s="428"/>
    </row>
    <row r="14" spans="1:119" ht="12.75" customHeight="1" x14ac:dyDescent="0.15">
      <c r="A14" s="502" t="s">
        <v>56</v>
      </c>
      <c r="B14" s="502"/>
      <c r="C14" s="502"/>
      <c r="D14" s="502"/>
      <c r="E14" s="502"/>
      <c r="F14" s="502"/>
      <c r="G14" s="502"/>
      <c r="H14" s="502"/>
      <c r="I14" s="502"/>
      <c r="J14" s="429">
        <f t="shared" si="0"/>
        <v>6061</v>
      </c>
      <c r="K14" s="349"/>
      <c r="L14" s="349"/>
      <c r="M14" s="349"/>
      <c r="N14" s="349"/>
      <c r="O14" s="166"/>
      <c r="P14" s="349">
        <f t="shared" si="1"/>
        <v>83</v>
      </c>
      <c r="Q14" s="349"/>
      <c r="R14" s="349"/>
      <c r="S14" s="349"/>
      <c r="T14" s="349"/>
      <c r="U14" s="428">
        <f t="shared" si="2"/>
        <v>83</v>
      </c>
      <c r="V14" s="428"/>
      <c r="W14" s="428"/>
      <c r="X14" s="428"/>
      <c r="Y14" s="319" t="s">
        <v>673</v>
      </c>
      <c r="Z14" s="319"/>
      <c r="AA14" s="319"/>
      <c r="AB14" s="319"/>
      <c r="AC14" s="319" t="s">
        <v>698</v>
      </c>
      <c r="AD14" s="319"/>
      <c r="AE14" s="319"/>
      <c r="AF14" s="319"/>
      <c r="AG14" s="319"/>
      <c r="AH14" s="428">
        <f t="shared" si="3"/>
        <v>363</v>
      </c>
      <c r="AI14" s="428"/>
      <c r="AJ14" s="428"/>
      <c r="AK14" s="428"/>
      <c r="AL14" s="428"/>
      <c r="AM14" s="428">
        <f t="shared" si="4"/>
        <v>1224</v>
      </c>
      <c r="AN14" s="428"/>
      <c r="AO14" s="428"/>
      <c r="AP14" s="428"/>
      <c r="AQ14" s="428"/>
      <c r="AR14" s="428">
        <f t="shared" si="19"/>
        <v>25</v>
      </c>
      <c r="AS14" s="428"/>
      <c r="AT14" s="428"/>
      <c r="AU14" s="428"/>
      <c r="AV14" s="428"/>
      <c r="AW14" s="428">
        <f t="shared" si="5"/>
        <v>215</v>
      </c>
      <c r="AX14" s="428"/>
      <c r="AY14" s="428"/>
      <c r="AZ14" s="428"/>
      <c r="BA14" s="428"/>
      <c r="BB14" s="428">
        <f t="shared" si="6"/>
        <v>448</v>
      </c>
      <c r="BC14" s="428"/>
      <c r="BD14" s="428"/>
      <c r="BE14" s="428"/>
      <c r="BF14" s="428"/>
      <c r="BG14" s="428">
        <f t="shared" si="7"/>
        <v>1006</v>
      </c>
      <c r="BH14" s="428"/>
      <c r="BI14" s="428"/>
      <c r="BJ14" s="428"/>
      <c r="BK14" s="428"/>
      <c r="BL14" s="161"/>
      <c r="BM14" s="428">
        <f t="shared" si="8"/>
        <v>118</v>
      </c>
      <c r="BN14" s="428"/>
      <c r="BO14" s="428"/>
      <c r="BP14" s="428"/>
      <c r="BQ14" s="428"/>
      <c r="BR14" s="428">
        <f t="shared" si="9"/>
        <v>83</v>
      </c>
      <c r="BS14" s="428"/>
      <c r="BT14" s="428"/>
      <c r="BU14" s="428"/>
      <c r="BV14" s="428"/>
      <c r="BW14" s="428">
        <f t="shared" si="10"/>
        <v>205</v>
      </c>
      <c r="BX14" s="428"/>
      <c r="BY14" s="428"/>
      <c r="BZ14" s="428"/>
      <c r="CA14" s="428"/>
      <c r="CB14" s="428">
        <f t="shared" si="11"/>
        <v>244</v>
      </c>
      <c r="CC14" s="428"/>
      <c r="CD14" s="428"/>
      <c r="CE14" s="428"/>
      <c r="CF14" s="428"/>
      <c r="CG14" s="428">
        <f t="shared" si="12"/>
        <v>185</v>
      </c>
      <c r="CH14" s="428"/>
      <c r="CI14" s="428"/>
      <c r="CJ14" s="428"/>
      <c r="CK14" s="428"/>
      <c r="CL14" s="428">
        <f t="shared" si="13"/>
        <v>249</v>
      </c>
      <c r="CM14" s="428"/>
      <c r="CN14" s="428"/>
      <c r="CO14" s="428"/>
      <c r="CP14" s="428"/>
      <c r="CQ14" s="428">
        <f t="shared" si="14"/>
        <v>779</v>
      </c>
      <c r="CR14" s="428"/>
      <c r="CS14" s="428"/>
      <c r="CT14" s="428"/>
      <c r="CU14" s="428"/>
      <c r="CV14" s="428">
        <f t="shared" si="15"/>
        <v>45</v>
      </c>
      <c r="CW14" s="428"/>
      <c r="CX14" s="428"/>
      <c r="CY14" s="428"/>
      <c r="CZ14" s="428"/>
      <c r="DA14" s="428">
        <f t="shared" si="16"/>
        <v>375</v>
      </c>
      <c r="DB14" s="428"/>
      <c r="DC14" s="428"/>
      <c r="DD14" s="428"/>
      <c r="DE14" s="428"/>
      <c r="DF14" s="428">
        <f t="shared" si="17"/>
        <v>273</v>
      </c>
      <c r="DG14" s="428"/>
      <c r="DH14" s="428"/>
      <c r="DI14" s="428"/>
      <c r="DJ14" s="428"/>
      <c r="DK14" s="428">
        <f t="shared" si="18"/>
        <v>141</v>
      </c>
      <c r="DL14" s="428"/>
      <c r="DM14" s="428"/>
      <c r="DN14" s="428"/>
      <c r="DO14" s="428"/>
    </row>
    <row r="15" spans="1:119" ht="12.75" customHeight="1" x14ac:dyDescent="0.15">
      <c r="A15" s="502" t="s">
        <v>503</v>
      </c>
      <c r="B15" s="502"/>
      <c r="C15" s="502"/>
      <c r="D15" s="502"/>
      <c r="E15" s="502"/>
      <c r="F15" s="502"/>
      <c r="G15" s="502"/>
      <c r="H15" s="502"/>
      <c r="I15" s="502"/>
      <c r="J15" s="429">
        <f t="shared" si="0"/>
        <v>7056</v>
      </c>
      <c r="K15" s="349"/>
      <c r="L15" s="349"/>
      <c r="M15" s="349"/>
      <c r="N15" s="349"/>
      <c r="O15" s="166"/>
      <c r="P15" s="349">
        <f t="shared" si="1"/>
        <v>87</v>
      </c>
      <c r="Q15" s="349"/>
      <c r="R15" s="349"/>
      <c r="S15" s="349"/>
      <c r="T15" s="349"/>
      <c r="U15" s="428">
        <f t="shared" si="2"/>
        <v>86</v>
      </c>
      <c r="V15" s="428"/>
      <c r="W15" s="428"/>
      <c r="X15" s="428"/>
      <c r="Y15" s="428">
        <f>SUM(Y33,Y51)</f>
        <v>1</v>
      </c>
      <c r="Z15" s="428"/>
      <c r="AA15" s="428"/>
      <c r="AB15" s="428"/>
      <c r="AC15" s="319" t="s">
        <v>698</v>
      </c>
      <c r="AD15" s="319"/>
      <c r="AE15" s="319"/>
      <c r="AF15" s="319"/>
      <c r="AG15" s="319"/>
      <c r="AH15" s="428">
        <f t="shared" si="3"/>
        <v>407</v>
      </c>
      <c r="AI15" s="428"/>
      <c r="AJ15" s="428"/>
      <c r="AK15" s="428"/>
      <c r="AL15" s="428"/>
      <c r="AM15" s="428">
        <f t="shared" si="4"/>
        <v>1472</v>
      </c>
      <c r="AN15" s="428"/>
      <c r="AO15" s="428"/>
      <c r="AP15" s="428"/>
      <c r="AQ15" s="428"/>
      <c r="AR15" s="428">
        <f t="shared" si="19"/>
        <v>44</v>
      </c>
      <c r="AS15" s="428"/>
      <c r="AT15" s="428"/>
      <c r="AU15" s="428"/>
      <c r="AV15" s="428"/>
      <c r="AW15" s="428">
        <f t="shared" si="5"/>
        <v>202</v>
      </c>
      <c r="AX15" s="428"/>
      <c r="AY15" s="428"/>
      <c r="AZ15" s="428"/>
      <c r="BA15" s="428"/>
      <c r="BB15" s="428">
        <f t="shared" si="6"/>
        <v>551</v>
      </c>
      <c r="BC15" s="428"/>
      <c r="BD15" s="428"/>
      <c r="BE15" s="428"/>
      <c r="BF15" s="428"/>
      <c r="BG15" s="428">
        <f t="shared" si="7"/>
        <v>1284</v>
      </c>
      <c r="BH15" s="428"/>
      <c r="BI15" s="428"/>
      <c r="BJ15" s="428"/>
      <c r="BK15" s="428"/>
      <c r="BL15" s="161"/>
      <c r="BM15" s="428">
        <f t="shared" si="8"/>
        <v>164</v>
      </c>
      <c r="BN15" s="428"/>
      <c r="BO15" s="428"/>
      <c r="BP15" s="428"/>
      <c r="BQ15" s="428"/>
      <c r="BR15" s="428">
        <f t="shared" si="9"/>
        <v>95</v>
      </c>
      <c r="BS15" s="428"/>
      <c r="BT15" s="428"/>
      <c r="BU15" s="428"/>
      <c r="BV15" s="428"/>
      <c r="BW15" s="428">
        <f t="shared" si="10"/>
        <v>189</v>
      </c>
      <c r="BX15" s="428"/>
      <c r="BY15" s="428"/>
      <c r="BZ15" s="428"/>
      <c r="CA15" s="428"/>
      <c r="CB15" s="428">
        <f t="shared" si="11"/>
        <v>273</v>
      </c>
      <c r="CC15" s="428"/>
      <c r="CD15" s="428"/>
      <c r="CE15" s="428"/>
      <c r="CF15" s="428"/>
      <c r="CG15" s="428">
        <f t="shared" si="12"/>
        <v>192</v>
      </c>
      <c r="CH15" s="428"/>
      <c r="CI15" s="428"/>
      <c r="CJ15" s="428"/>
      <c r="CK15" s="428"/>
      <c r="CL15" s="428">
        <f t="shared" si="13"/>
        <v>274</v>
      </c>
      <c r="CM15" s="428"/>
      <c r="CN15" s="428"/>
      <c r="CO15" s="428"/>
      <c r="CP15" s="428"/>
      <c r="CQ15" s="428">
        <f t="shared" si="14"/>
        <v>839</v>
      </c>
      <c r="CR15" s="428"/>
      <c r="CS15" s="428"/>
      <c r="CT15" s="428"/>
      <c r="CU15" s="428"/>
      <c r="CV15" s="428">
        <f t="shared" si="15"/>
        <v>63</v>
      </c>
      <c r="CW15" s="428"/>
      <c r="CX15" s="428"/>
      <c r="CY15" s="428"/>
      <c r="CZ15" s="428"/>
      <c r="DA15" s="428">
        <f t="shared" si="16"/>
        <v>426</v>
      </c>
      <c r="DB15" s="428"/>
      <c r="DC15" s="428"/>
      <c r="DD15" s="428"/>
      <c r="DE15" s="428"/>
      <c r="DF15" s="428">
        <f t="shared" si="17"/>
        <v>340</v>
      </c>
      <c r="DG15" s="428"/>
      <c r="DH15" s="428"/>
      <c r="DI15" s="428"/>
      <c r="DJ15" s="428"/>
      <c r="DK15" s="428">
        <f t="shared" si="18"/>
        <v>153</v>
      </c>
      <c r="DL15" s="428"/>
      <c r="DM15" s="428"/>
      <c r="DN15" s="428"/>
      <c r="DO15" s="428"/>
    </row>
    <row r="16" spans="1:119" ht="12.75" customHeight="1" x14ac:dyDescent="0.15">
      <c r="A16" s="502" t="s">
        <v>540</v>
      </c>
      <c r="B16" s="502"/>
      <c r="C16" s="502"/>
      <c r="D16" s="502"/>
      <c r="E16" s="502"/>
      <c r="F16" s="502"/>
      <c r="G16" s="502"/>
      <c r="H16" s="502"/>
      <c r="I16" s="502"/>
      <c r="J16" s="429">
        <f t="shared" si="0"/>
        <v>6186</v>
      </c>
      <c r="K16" s="349"/>
      <c r="L16" s="349"/>
      <c r="M16" s="349"/>
      <c r="N16" s="349"/>
      <c r="O16" s="166"/>
      <c r="P16" s="349">
        <f t="shared" si="1"/>
        <v>74</v>
      </c>
      <c r="Q16" s="349"/>
      <c r="R16" s="349"/>
      <c r="S16" s="349"/>
      <c r="T16" s="349"/>
      <c r="U16" s="428">
        <f t="shared" si="2"/>
        <v>74</v>
      </c>
      <c r="V16" s="428"/>
      <c r="W16" s="428"/>
      <c r="X16" s="428"/>
      <c r="Y16" s="319">
        <v>2</v>
      </c>
      <c r="Z16" s="319"/>
      <c r="AA16" s="319"/>
      <c r="AB16" s="319"/>
      <c r="AC16" s="319" t="s">
        <v>698</v>
      </c>
      <c r="AD16" s="319"/>
      <c r="AE16" s="319"/>
      <c r="AF16" s="319"/>
      <c r="AG16" s="319"/>
      <c r="AH16" s="428">
        <f t="shared" si="3"/>
        <v>383</v>
      </c>
      <c r="AI16" s="428"/>
      <c r="AJ16" s="428"/>
      <c r="AK16" s="428"/>
      <c r="AL16" s="428"/>
      <c r="AM16" s="428">
        <f t="shared" si="4"/>
        <v>1300</v>
      </c>
      <c r="AN16" s="428"/>
      <c r="AO16" s="428"/>
      <c r="AP16" s="428"/>
      <c r="AQ16" s="428"/>
      <c r="AR16" s="428">
        <f t="shared" si="19"/>
        <v>39</v>
      </c>
      <c r="AS16" s="428"/>
      <c r="AT16" s="428"/>
      <c r="AU16" s="428"/>
      <c r="AV16" s="428"/>
      <c r="AW16" s="428">
        <f t="shared" si="5"/>
        <v>182</v>
      </c>
      <c r="AX16" s="428"/>
      <c r="AY16" s="428"/>
      <c r="AZ16" s="428"/>
      <c r="BA16" s="428"/>
      <c r="BB16" s="428">
        <f t="shared" si="6"/>
        <v>527</v>
      </c>
      <c r="BC16" s="428"/>
      <c r="BD16" s="428"/>
      <c r="BE16" s="428"/>
      <c r="BF16" s="428"/>
      <c r="BG16" s="428">
        <f t="shared" si="7"/>
        <v>1003</v>
      </c>
      <c r="BH16" s="428"/>
      <c r="BI16" s="428"/>
      <c r="BJ16" s="428"/>
      <c r="BK16" s="428"/>
      <c r="BL16" s="161"/>
      <c r="BM16" s="428">
        <f t="shared" si="8"/>
        <v>165</v>
      </c>
      <c r="BN16" s="428"/>
      <c r="BO16" s="428"/>
      <c r="BP16" s="428"/>
      <c r="BQ16" s="428"/>
      <c r="BR16" s="428">
        <f t="shared" si="9"/>
        <v>89</v>
      </c>
      <c r="BS16" s="428"/>
      <c r="BT16" s="428"/>
      <c r="BU16" s="428"/>
      <c r="BV16" s="428"/>
      <c r="BW16" s="428">
        <f t="shared" si="10"/>
        <v>198</v>
      </c>
      <c r="BX16" s="428"/>
      <c r="BY16" s="428"/>
      <c r="BZ16" s="428"/>
      <c r="CA16" s="428"/>
      <c r="CB16" s="428">
        <f t="shared" si="11"/>
        <v>203</v>
      </c>
      <c r="CC16" s="428"/>
      <c r="CD16" s="428"/>
      <c r="CE16" s="428"/>
      <c r="CF16" s="428"/>
      <c r="CG16" s="428">
        <f t="shared" si="12"/>
        <v>186</v>
      </c>
      <c r="CH16" s="428"/>
      <c r="CI16" s="428"/>
      <c r="CJ16" s="428"/>
      <c r="CK16" s="428"/>
      <c r="CL16" s="428">
        <f t="shared" si="13"/>
        <v>289</v>
      </c>
      <c r="CM16" s="428"/>
      <c r="CN16" s="428"/>
      <c r="CO16" s="428"/>
      <c r="CP16" s="428"/>
      <c r="CQ16" s="428">
        <f t="shared" si="14"/>
        <v>709</v>
      </c>
      <c r="CR16" s="428"/>
      <c r="CS16" s="428"/>
      <c r="CT16" s="428"/>
      <c r="CU16" s="428"/>
      <c r="CV16" s="428">
        <f t="shared" si="15"/>
        <v>38</v>
      </c>
      <c r="CW16" s="428"/>
      <c r="CX16" s="428"/>
      <c r="CY16" s="428"/>
      <c r="CZ16" s="428"/>
      <c r="DA16" s="428">
        <f t="shared" si="16"/>
        <v>373</v>
      </c>
      <c r="DB16" s="428"/>
      <c r="DC16" s="428"/>
      <c r="DD16" s="428"/>
      <c r="DE16" s="428"/>
      <c r="DF16" s="428">
        <f t="shared" si="17"/>
        <v>299</v>
      </c>
      <c r="DG16" s="428"/>
      <c r="DH16" s="428"/>
      <c r="DI16" s="428"/>
      <c r="DJ16" s="428"/>
      <c r="DK16" s="428">
        <f t="shared" si="18"/>
        <v>127</v>
      </c>
      <c r="DL16" s="428"/>
      <c r="DM16" s="428"/>
      <c r="DN16" s="428"/>
      <c r="DO16" s="428"/>
    </row>
    <row r="17" spans="1:119" ht="12.75" customHeight="1" x14ac:dyDescent="0.15">
      <c r="A17" s="502" t="s">
        <v>235</v>
      </c>
      <c r="B17" s="502"/>
      <c r="C17" s="502"/>
      <c r="D17" s="502"/>
      <c r="E17" s="502"/>
      <c r="F17" s="502"/>
      <c r="G17" s="502"/>
      <c r="H17" s="502"/>
      <c r="I17" s="502"/>
      <c r="J17" s="429">
        <f t="shared" si="0"/>
        <v>5703</v>
      </c>
      <c r="K17" s="349"/>
      <c r="L17" s="349"/>
      <c r="M17" s="349"/>
      <c r="N17" s="349"/>
      <c r="O17" s="166"/>
      <c r="P17" s="349">
        <f t="shared" si="1"/>
        <v>87</v>
      </c>
      <c r="Q17" s="349"/>
      <c r="R17" s="349"/>
      <c r="S17" s="349"/>
      <c r="T17" s="349"/>
      <c r="U17" s="428">
        <f t="shared" si="2"/>
        <v>87</v>
      </c>
      <c r="V17" s="428"/>
      <c r="W17" s="428"/>
      <c r="X17" s="428"/>
      <c r="Y17" s="319" t="s">
        <v>673</v>
      </c>
      <c r="Z17" s="319"/>
      <c r="AA17" s="319"/>
      <c r="AB17" s="319"/>
      <c r="AC17" s="319" t="s">
        <v>698</v>
      </c>
      <c r="AD17" s="319"/>
      <c r="AE17" s="319"/>
      <c r="AF17" s="319"/>
      <c r="AG17" s="319"/>
      <c r="AH17" s="428">
        <f t="shared" si="3"/>
        <v>295</v>
      </c>
      <c r="AI17" s="428"/>
      <c r="AJ17" s="428"/>
      <c r="AK17" s="428"/>
      <c r="AL17" s="428"/>
      <c r="AM17" s="428">
        <f t="shared" si="4"/>
        <v>1115</v>
      </c>
      <c r="AN17" s="428"/>
      <c r="AO17" s="428"/>
      <c r="AP17" s="428"/>
      <c r="AQ17" s="428"/>
      <c r="AR17" s="428">
        <f t="shared" si="19"/>
        <v>34</v>
      </c>
      <c r="AS17" s="428"/>
      <c r="AT17" s="428"/>
      <c r="AU17" s="428"/>
      <c r="AV17" s="428"/>
      <c r="AW17" s="428">
        <f t="shared" si="5"/>
        <v>178</v>
      </c>
      <c r="AX17" s="428"/>
      <c r="AY17" s="428"/>
      <c r="AZ17" s="428"/>
      <c r="BA17" s="428"/>
      <c r="BB17" s="428">
        <f t="shared" si="6"/>
        <v>390</v>
      </c>
      <c r="BC17" s="428"/>
      <c r="BD17" s="428"/>
      <c r="BE17" s="428"/>
      <c r="BF17" s="428"/>
      <c r="BG17" s="428">
        <f t="shared" si="7"/>
        <v>943</v>
      </c>
      <c r="BH17" s="428"/>
      <c r="BI17" s="428"/>
      <c r="BJ17" s="428"/>
      <c r="BK17" s="428"/>
      <c r="BL17" s="161"/>
      <c r="BM17" s="428">
        <f t="shared" si="8"/>
        <v>185</v>
      </c>
      <c r="BN17" s="428"/>
      <c r="BO17" s="428"/>
      <c r="BP17" s="428"/>
      <c r="BQ17" s="428"/>
      <c r="BR17" s="428">
        <f t="shared" si="9"/>
        <v>99</v>
      </c>
      <c r="BS17" s="428"/>
      <c r="BT17" s="428"/>
      <c r="BU17" s="428"/>
      <c r="BV17" s="428"/>
      <c r="BW17" s="428">
        <f t="shared" si="10"/>
        <v>206</v>
      </c>
      <c r="BX17" s="428"/>
      <c r="BY17" s="428"/>
      <c r="BZ17" s="428"/>
      <c r="CA17" s="428"/>
      <c r="CB17" s="428">
        <f t="shared" si="11"/>
        <v>202</v>
      </c>
      <c r="CC17" s="428"/>
      <c r="CD17" s="428"/>
      <c r="CE17" s="428"/>
      <c r="CF17" s="428"/>
      <c r="CG17" s="428">
        <f t="shared" si="12"/>
        <v>148</v>
      </c>
      <c r="CH17" s="428"/>
      <c r="CI17" s="428"/>
      <c r="CJ17" s="428"/>
      <c r="CK17" s="428"/>
      <c r="CL17" s="428">
        <f t="shared" si="13"/>
        <v>319</v>
      </c>
      <c r="CM17" s="428"/>
      <c r="CN17" s="428"/>
      <c r="CO17" s="428"/>
      <c r="CP17" s="428"/>
      <c r="CQ17" s="428">
        <f t="shared" si="14"/>
        <v>650</v>
      </c>
      <c r="CR17" s="428"/>
      <c r="CS17" s="428"/>
      <c r="CT17" s="428"/>
      <c r="CU17" s="428"/>
      <c r="CV17" s="428">
        <f t="shared" si="15"/>
        <v>58</v>
      </c>
      <c r="CW17" s="428"/>
      <c r="CX17" s="428"/>
      <c r="CY17" s="428"/>
      <c r="CZ17" s="428"/>
      <c r="DA17" s="428">
        <f t="shared" si="16"/>
        <v>361</v>
      </c>
      <c r="DB17" s="428"/>
      <c r="DC17" s="428"/>
      <c r="DD17" s="428"/>
      <c r="DE17" s="428"/>
      <c r="DF17" s="428">
        <f t="shared" si="17"/>
        <v>327</v>
      </c>
      <c r="DG17" s="428"/>
      <c r="DH17" s="428"/>
      <c r="DI17" s="428"/>
      <c r="DJ17" s="428"/>
      <c r="DK17" s="428">
        <f t="shared" si="18"/>
        <v>106</v>
      </c>
      <c r="DL17" s="428"/>
      <c r="DM17" s="428"/>
      <c r="DN17" s="428"/>
      <c r="DO17" s="428"/>
    </row>
    <row r="18" spans="1:119" ht="12.75" customHeight="1" x14ac:dyDescent="0.15">
      <c r="A18" s="502" t="s">
        <v>435</v>
      </c>
      <c r="B18" s="502"/>
      <c r="C18" s="502"/>
      <c r="D18" s="502"/>
      <c r="E18" s="502"/>
      <c r="F18" s="502"/>
      <c r="G18" s="502"/>
      <c r="H18" s="502"/>
      <c r="I18" s="502"/>
      <c r="J18" s="429">
        <f t="shared" si="0"/>
        <v>5060</v>
      </c>
      <c r="K18" s="349"/>
      <c r="L18" s="349"/>
      <c r="M18" s="349"/>
      <c r="N18" s="349"/>
      <c r="O18" s="166"/>
      <c r="P18" s="349">
        <f t="shared" si="1"/>
        <v>155</v>
      </c>
      <c r="Q18" s="349"/>
      <c r="R18" s="349"/>
      <c r="S18" s="349"/>
      <c r="T18" s="349"/>
      <c r="U18" s="428">
        <f t="shared" si="2"/>
        <v>155</v>
      </c>
      <c r="V18" s="428"/>
      <c r="W18" s="428"/>
      <c r="X18" s="428"/>
      <c r="Y18" s="319" t="s">
        <v>673</v>
      </c>
      <c r="Z18" s="319"/>
      <c r="AA18" s="319"/>
      <c r="AB18" s="319"/>
      <c r="AC18" s="319" t="s">
        <v>698</v>
      </c>
      <c r="AD18" s="319"/>
      <c r="AE18" s="319"/>
      <c r="AF18" s="319"/>
      <c r="AG18" s="319"/>
      <c r="AH18" s="428">
        <f t="shared" si="3"/>
        <v>279</v>
      </c>
      <c r="AI18" s="428"/>
      <c r="AJ18" s="428"/>
      <c r="AK18" s="428"/>
      <c r="AL18" s="428"/>
      <c r="AM18" s="428">
        <f t="shared" si="4"/>
        <v>806</v>
      </c>
      <c r="AN18" s="428"/>
      <c r="AO18" s="428"/>
      <c r="AP18" s="428"/>
      <c r="AQ18" s="428"/>
      <c r="AR18" s="428">
        <f t="shared" si="19"/>
        <v>21</v>
      </c>
      <c r="AS18" s="428"/>
      <c r="AT18" s="428"/>
      <c r="AU18" s="428"/>
      <c r="AV18" s="428"/>
      <c r="AW18" s="428">
        <f t="shared" si="5"/>
        <v>122</v>
      </c>
      <c r="AX18" s="428"/>
      <c r="AY18" s="428"/>
      <c r="AZ18" s="428"/>
      <c r="BA18" s="428"/>
      <c r="BB18" s="428">
        <f t="shared" si="6"/>
        <v>388</v>
      </c>
      <c r="BC18" s="428"/>
      <c r="BD18" s="428"/>
      <c r="BE18" s="428"/>
      <c r="BF18" s="428"/>
      <c r="BG18" s="428">
        <f t="shared" si="7"/>
        <v>824</v>
      </c>
      <c r="BH18" s="428"/>
      <c r="BI18" s="428"/>
      <c r="BJ18" s="428"/>
      <c r="BK18" s="428"/>
      <c r="BL18" s="161"/>
      <c r="BM18" s="428">
        <f t="shared" si="8"/>
        <v>159</v>
      </c>
      <c r="BN18" s="428"/>
      <c r="BO18" s="428"/>
      <c r="BP18" s="428"/>
      <c r="BQ18" s="428"/>
      <c r="BR18" s="428">
        <f t="shared" si="9"/>
        <v>132</v>
      </c>
      <c r="BS18" s="428"/>
      <c r="BT18" s="428"/>
      <c r="BU18" s="428"/>
      <c r="BV18" s="428"/>
      <c r="BW18" s="428">
        <f t="shared" si="10"/>
        <v>174</v>
      </c>
      <c r="BX18" s="428"/>
      <c r="BY18" s="428"/>
      <c r="BZ18" s="428"/>
      <c r="CA18" s="428"/>
      <c r="CB18" s="428">
        <f t="shared" si="11"/>
        <v>169</v>
      </c>
      <c r="CC18" s="428"/>
      <c r="CD18" s="428"/>
      <c r="CE18" s="428"/>
      <c r="CF18" s="428"/>
      <c r="CG18" s="428">
        <f t="shared" si="12"/>
        <v>163</v>
      </c>
      <c r="CH18" s="428"/>
      <c r="CI18" s="428"/>
      <c r="CJ18" s="428"/>
      <c r="CK18" s="428"/>
      <c r="CL18" s="428">
        <f t="shared" si="13"/>
        <v>282</v>
      </c>
      <c r="CM18" s="428"/>
      <c r="CN18" s="428"/>
      <c r="CO18" s="428"/>
      <c r="CP18" s="428"/>
      <c r="CQ18" s="428">
        <f t="shared" si="14"/>
        <v>614</v>
      </c>
      <c r="CR18" s="428"/>
      <c r="CS18" s="428"/>
      <c r="CT18" s="428"/>
      <c r="CU18" s="428"/>
      <c r="CV18" s="428">
        <f t="shared" si="15"/>
        <v>30</v>
      </c>
      <c r="CW18" s="428"/>
      <c r="CX18" s="428"/>
      <c r="CY18" s="428"/>
      <c r="CZ18" s="428"/>
      <c r="DA18" s="428">
        <f t="shared" si="16"/>
        <v>440</v>
      </c>
      <c r="DB18" s="428"/>
      <c r="DC18" s="428"/>
      <c r="DD18" s="428"/>
      <c r="DE18" s="428"/>
      <c r="DF18" s="428">
        <f t="shared" si="17"/>
        <v>185</v>
      </c>
      <c r="DG18" s="428"/>
      <c r="DH18" s="428"/>
      <c r="DI18" s="428"/>
      <c r="DJ18" s="428"/>
      <c r="DK18" s="428">
        <f t="shared" si="18"/>
        <v>117</v>
      </c>
      <c r="DL18" s="428"/>
      <c r="DM18" s="428"/>
      <c r="DN18" s="428"/>
      <c r="DO18" s="428"/>
    </row>
    <row r="19" spans="1:119" ht="12.75" customHeight="1" x14ac:dyDescent="0.15">
      <c r="A19" s="502" t="s">
        <v>536</v>
      </c>
      <c r="B19" s="502"/>
      <c r="C19" s="502"/>
      <c r="D19" s="502"/>
      <c r="E19" s="502"/>
      <c r="F19" s="502"/>
      <c r="G19" s="502"/>
      <c r="H19" s="502"/>
      <c r="I19" s="502"/>
      <c r="J19" s="429">
        <f t="shared" si="0"/>
        <v>3901</v>
      </c>
      <c r="K19" s="349"/>
      <c r="L19" s="349"/>
      <c r="M19" s="349"/>
      <c r="N19" s="349"/>
      <c r="O19" s="166"/>
      <c r="P19" s="349">
        <f t="shared" si="1"/>
        <v>282</v>
      </c>
      <c r="Q19" s="349"/>
      <c r="R19" s="349"/>
      <c r="S19" s="349"/>
      <c r="T19" s="349"/>
      <c r="U19" s="428">
        <f t="shared" si="2"/>
        <v>282</v>
      </c>
      <c r="V19" s="428"/>
      <c r="W19" s="428"/>
      <c r="X19" s="428"/>
      <c r="Y19" s="428">
        <f>SUM(Y37,Y55)</f>
        <v>2</v>
      </c>
      <c r="Z19" s="428"/>
      <c r="AA19" s="428"/>
      <c r="AB19" s="428"/>
      <c r="AC19" s="319" t="s">
        <v>698</v>
      </c>
      <c r="AD19" s="319"/>
      <c r="AE19" s="319"/>
      <c r="AF19" s="319"/>
      <c r="AG19" s="319"/>
      <c r="AH19" s="428">
        <f t="shared" si="3"/>
        <v>281</v>
      </c>
      <c r="AI19" s="428"/>
      <c r="AJ19" s="428"/>
      <c r="AK19" s="428"/>
      <c r="AL19" s="428"/>
      <c r="AM19" s="428">
        <f t="shared" si="4"/>
        <v>466</v>
      </c>
      <c r="AN19" s="428"/>
      <c r="AO19" s="428"/>
      <c r="AP19" s="428"/>
      <c r="AQ19" s="428"/>
      <c r="AR19" s="428">
        <f t="shared" si="19"/>
        <v>6</v>
      </c>
      <c r="AS19" s="428"/>
      <c r="AT19" s="428"/>
      <c r="AU19" s="428"/>
      <c r="AV19" s="428"/>
      <c r="AW19" s="428">
        <f t="shared" si="5"/>
        <v>40</v>
      </c>
      <c r="AX19" s="428"/>
      <c r="AY19" s="428"/>
      <c r="AZ19" s="428"/>
      <c r="BA19" s="428"/>
      <c r="BB19" s="428">
        <f t="shared" si="6"/>
        <v>262</v>
      </c>
      <c r="BC19" s="428"/>
      <c r="BD19" s="428"/>
      <c r="BE19" s="428"/>
      <c r="BF19" s="428"/>
      <c r="BG19" s="428">
        <f t="shared" si="7"/>
        <v>586</v>
      </c>
      <c r="BH19" s="428"/>
      <c r="BI19" s="428"/>
      <c r="BJ19" s="428"/>
      <c r="BK19" s="428"/>
      <c r="BL19" s="161"/>
      <c r="BM19" s="428">
        <f t="shared" si="8"/>
        <v>68</v>
      </c>
      <c r="BN19" s="428"/>
      <c r="BO19" s="428"/>
      <c r="BP19" s="428"/>
      <c r="BQ19" s="428"/>
      <c r="BR19" s="428">
        <f t="shared" si="9"/>
        <v>152</v>
      </c>
      <c r="BS19" s="428"/>
      <c r="BT19" s="428"/>
      <c r="BU19" s="428"/>
      <c r="BV19" s="428"/>
      <c r="BW19" s="428">
        <f t="shared" si="10"/>
        <v>168</v>
      </c>
      <c r="BX19" s="428"/>
      <c r="BY19" s="428"/>
      <c r="BZ19" s="428"/>
      <c r="CA19" s="428"/>
      <c r="CB19" s="428">
        <f t="shared" si="11"/>
        <v>183</v>
      </c>
      <c r="CC19" s="428"/>
      <c r="CD19" s="428"/>
      <c r="CE19" s="428"/>
      <c r="CF19" s="428"/>
      <c r="CG19" s="428">
        <f t="shared" si="12"/>
        <v>163</v>
      </c>
      <c r="CH19" s="428"/>
      <c r="CI19" s="428"/>
      <c r="CJ19" s="428"/>
      <c r="CK19" s="428"/>
      <c r="CL19" s="428">
        <f t="shared" si="13"/>
        <v>168</v>
      </c>
      <c r="CM19" s="428"/>
      <c r="CN19" s="428"/>
      <c r="CO19" s="428"/>
      <c r="CP19" s="428"/>
      <c r="CQ19" s="428">
        <f t="shared" si="14"/>
        <v>432</v>
      </c>
      <c r="CR19" s="428"/>
      <c r="CS19" s="428"/>
      <c r="CT19" s="428"/>
      <c r="CU19" s="428"/>
      <c r="CV19" s="428">
        <f t="shared" si="15"/>
        <v>7</v>
      </c>
      <c r="CW19" s="428"/>
      <c r="CX19" s="428"/>
      <c r="CY19" s="428"/>
      <c r="CZ19" s="428"/>
      <c r="DA19" s="428">
        <f t="shared" si="16"/>
        <v>434</v>
      </c>
      <c r="DB19" s="428"/>
      <c r="DC19" s="428"/>
      <c r="DD19" s="428"/>
      <c r="DE19" s="428"/>
      <c r="DF19" s="428">
        <f t="shared" si="17"/>
        <v>60</v>
      </c>
      <c r="DG19" s="428"/>
      <c r="DH19" s="428"/>
      <c r="DI19" s="428"/>
      <c r="DJ19" s="428"/>
      <c r="DK19" s="428">
        <f t="shared" si="18"/>
        <v>141</v>
      </c>
      <c r="DL19" s="428"/>
      <c r="DM19" s="428"/>
      <c r="DN19" s="428"/>
      <c r="DO19" s="428"/>
    </row>
    <row r="20" spans="1:119" ht="12.75" customHeight="1" x14ac:dyDescent="0.15">
      <c r="A20" s="502" t="s">
        <v>240</v>
      </c>
      <c r="B20" s="502"/>
      <c r="C20" s="502"/>
      <c r="D20" s="502"/>
      <c r="E20" s="502"/>
      <c r="F20" s="502"/>
      <c r="G20" s="502"/>
      <c r="H20" s="502"/>
      <c r="I20" s="502"/>
      <c r="J20" s="429">
        <f t="shared" si="0"/>
        <v>2769</v>
      </c>
      <c r="K20" s="349"/>
      <c r="L20" s="349"/>
      <c r="M20" s="349"/>
      <c r="N20" s="349"/>
      <c r="O20" s="166"/>
      <c r="P20" s="349">
        <f t="shared" si="1"/>
        <v>300</v>
      </c>
      <c r="Q20" s="349"/>
      <c r="R20" s="349"/>
      <c r="S20" s="349"/>
      <c r="T20" s="349"/>
      <c r="U20" s="428">
        <f t="shared" si="2"/>
        <v>300</v>
      </c>
      <c r="V20" s="428"/>
      <c r="W20" s="428"/>
      <c r="X20" s="428"/>
      <c r="Y20" s="319">
        <v>1</v>
      </c>
      <c r="Z20" s="319"/>
      <c r="AA20" s="319"/>
      <c r="AB20" s="319"/>
      <c r="AC20" s="319">
        <v>1</v>
      </c>
      <c r="AD20" s="319"/>
      <c r="AE20" s="319"/>
      <c r="AF20" s="319"/>
      <c r="AG20" s="319"/>
      <c r="AH20" s="428">
        <f t="shared" si="3"/>
        <v>203</v>
      </c>
      <c r="AI20" s="428"/>
      <c r="AJ20" s="428"/>
      <c r="AK20" s="428"/>
      <c r="AL20" s="428"/>
      <c r="AM20" s="428">
        <f t="shared" si="4"/>
        <v>275</v>
      </c>
      <c r="AN20" s="428"/>
      <c r="AO20" s="428"/>
      <c r="AP20" s="428"/>
      <c r="AQ20" s="428"/>
      <c r="AR20" s="428">
        <f t="shared" si="19"/>
        <v>7</v>
      </c>
      <c r="AS20" s="428"/>
      <c r="AT20" s="428"/>
      <c r="AU20" s="428"/>
      <c r="AV20" s="428"/>
      <c r="AW20" s="428">
        <f t="shared" si="5"/>
        <v>22</v>
      </c>
      <c r="AX20" s="428"/>
      <c r="AY20" s="428"/>
      <c r="AZ20" s="428"/>
      <c r="BA20" s="428"/>
      <c r="BB20" s="428">
        <f t="shared" si="6"/>
        <v>134</v>
      </c>
      <c r="BC20" s="428"/>
      <c r="BD20" s="428"/>
      <c r="BE20" s="428"/>
      <c r="BF20" s="428"/>
      <c r="BG20" s="428">
        <f t="shared" si="7"/>
        <v>361</v>
      </c>
      <c r="BH20" s="428"/>
      <c r="BI20" s="428"/>
      <c r="BJ20" s="428"/>
      <c r="BK20" s="428"/>
      <c r="BL20" s="161"/>
      <c r="BM20" s="428">
        <f t="shared" si="8"/>
        <v>15</v>
      </c>
      <c r="BN20" s="428"/>
      <c r="BO20" s="428"/>
      <c r="BP20" s="428"/>
      <c r="BQ20" s="428"/>
      <c r="BR20" s="428">
        <f t="shared" si="9"/>
        <v>107</v>
      </c>
      <c r="BS20" s="428"/>
      <c r="BT20" s="428"/>
      <c r="BU20" s="428"/>
      <c r="BV20" s="428"/>
      <c r="BW20" s="428">
        <f t="shared" si="10"/>
        <v>100</v>
      </c>
      <c r="BX20" s="428"/>
      <c r="BY20" s="428"/>
      <c r="BZ20" s="428"/>
      <c r="CA20" s="428"/>
      <c r="CB20" s="428">
        <f t="shared" si="11"/>
        <v>144</v>
      </c>
      <c r="CC20" s="428"/>
      <c r="CD20" s="428"/>
      <c r="CE20" s="428"/>
      <c r="CF20" s="428"/>
      <c r="CG20" s="428">
        <f t="shared" si="12"/>
        <v>132</v>
      </c>
      <c r="CH20" s="428"/>
      <c r="CI20" s="428"/>
      <c r="CJ20" s="428"/>
      <c r="CK20" s="428"/>
      <c r="CL20" s="428">
        <f t="shared" si="13"/>
        <v>88</v>
      </c>
      <c r="CM20" s="428"/>
      <c r="CN20" s="428"/>
      <c r="CO20" s="428"/>
      <c r="CP20" s="428"/>
      <c r="CQ20" s="428">
        <f t="shared" si="14"/>
        <v>272</v>
      </c>
      <c r="CR20" s="428"/>
      <c r="CS20" s="428"/>
      <c r="CT20" s="428"/>
      <c r="CU20" s="428"/>
      <c r="CV20" s="428">
        <f t="shared" si="15"/>
        <v>4</v>
      </c>
      <c r="CW20" s="428"/>
      <c r="CX20" s="428"/>
      <c r="CY20" s="428"/>
      <c r="CZ20" s="428"/>
      <c r="DA20" s="428">
        <f t="shared" si="16"/>
        <v>372</v>
      </c>
      <c r="DB20" s="428"/>
      <c r="DC20" s="428"/>
      <c r="DD20" s="428"/>
      <c r="DE20" s="428"/>
      <c r="DF20" s="428">
        <f t="shared" si="17"/>
        <v>30</v>
      </c>
      <c r="DG20" s="428"/>
      <c r="DH20" s="428"/>
      <c r="DI20" s="428"/>
      <c r="DJ20" s="428"/>
      <c r="DK20" s="428">
        <f t="shared" si="18"/>
        <v>201</v>
      </c>
      <c r="DL20" s="428"/>
      <c r="DM20" s="428"/>
      <c r="DN20" s="428"/>
      <c r="DO20" s="428"/>
    </row>
    <row r="21" spans="1:119" ht="12.75" customHeight="1" x14ac:dyDescent="0.15">
      <c r="A21" s="502" t="s">
        <v>190</v>
      </c>
      <c r="B21" s="502"/>
      <c r="C21" s="502"/>
      <c r="D21" s="502"/>
      <c r="E21" s="502"/>
      <c r="F21" s="502"/>
      <c r="G21" s="502"/>
      <c r="H21" s="502"/>
      <c r="I21" s="502"/>
      <c r="J21" s="429">
        <f t="shared" si="0"/>
        <v>1171</v>
      </c>
      <c r="K21" s="349"/>
      <c r="L21" s="349"/>
      <c r="M21" s="349"/>
      <c r="N21" s="349"/>
      <c r="O21" s="166"/>
      <c r="P21" s="349">
        <f t="shared" si="1"/>
        <v>150</v>
      </c>
      <c r="Q21" s="349"/>
      <c r="R21" s="349"/>
      <c r="S21" s="349"/>
      <c r="T21" s="349"/>
      <c r="U21" s="428">
        <f t="shared" si="2"/>
        <v>149</v>
      </c>
      <c r="V21" s="428"/>
      <c r="W21" s="428"/>
      <c r="X21" s="428"/>
      <c r="Y21" s="319" t="s">
        <v>673</v>
      </c>
      <c r="Z21" s="319"/>
      <c r="AA21" s="319"/>
      <c r="AB21" s="319"/>
      <c r="AC21" s="319" t="s">
        <v>698</v>
      </c>
      <c r="AD21" s="319"/>
      <c r="AE21" s="319"/>
      <c r="AF21" s="319"/>
      <c r="AG21" s="319"/>
      <c r="AH21" s="428">
        <f t="shared" si="3"/>
        <v>66</v>
      </c>
      <c r="AI21" s="428"/>
      <c r="AJ21" s="428"/>
      <c r="AK21" s="428"/>
      <c r="AL21" s="428"/>
      <c r="AM21" s="428">
        <f t="shared" si="4"/>
        <v>120</v>
      </c>
      <c r="AN21" s="428"/>
      <c r="AO21" s="428"/>
      <c r="AP21" s="428"/>
      <c r="AQ21" s="428"/>
      <c r="AR21" s="319">
        <v>2</v>
      </c>
      <c r="AS21" s="319"/>
      <c r="AT21" s="319"/>
      <c r="AU21" s="319"/>
      <c r="AV21" s="319"/>
      <c r="AW21" s="428">
        <f t="shared" si="5"/>
        <v>7</v>
      </c>
      <c r="AX21" s="428"/>
      <c r="AY21" s="428"/>
      <c r="AZ21" s="428"/>
      <c r="BA21" s="428"/>
      <c r="BB21" s="428">
        <f t="shared" si="6"/>
        <v>35</v>
      </c>
      <c r="BC21" s="428"/>
      <c r="BD21" s="428"/>
      <c r="BE21" s="428"/>
      <c r="BF21" s="428"/>
      <c r="BG21" s="428">
        <f t="shared" si="7"/>
        <v>154</v>
      </c>
      <c r="BH21" s="428"/>
      <c r="BI21" s="428"/>
      <c r="BJ21" s="428"/>
      <c r="BK21" s="428"/>
      <c r="BL21" s="161"/>
      <c r="BM21" s="428">
        <f t="shared" si="8"/>
        <v>7</v>
      </c>
      <c r="BN21" s="428"/>
      <c r="BO21" s="428"/>
      <c r="BP21" s="428"/>
      <c r="BQ21" s="428"/>
      <c r="BR21" s="428">
        <f t="shared" si="9"/>
        <v>42</v>
      </c>
      <c r="BS21" s="428"/>
      <c r="BT21" s="428"/>
      <c r="BU21" s="428"/>
      <c r="BV21" s="428"/>
      <c r="BW21" s="428">
        <f t="shared" si="10"/>
        <v>44</v>
      </c>
      <c r="BX21" s="428"/>
      <c r="BY21" s="428"/>
      <c r="BZ21" s="428"/>
      <c r="CA21" s="428"/>
      <c r="CB21" s="428">
        <f t="shared" si="11"/>
        <v>64</v>
      </c>
      <c r="CC21" s="428"/>
      <c r="CD21" s="428"/>
      <c r="CE21" s="428"/>
      <c r="CF21" s="428"/>
      <c r="CG21" s="428">
        <f t="shared" si="12"/>
        <v>82</v>
      </c>
      <c r="CH21" s="428"/>
      <c r="CI21" s="428"/>
      <c r="CJ21" s="428"/>
      <c r="CK21" s="428"/>
      <c r="CL21" s="428">
        <f t="shared" si="13"/>
        <v>24</v>
      </c>
      <c r="CM21" s="428"/>
      <c r="CN21" s="428"/>
      <c r="CO21" s="428"/>
      <c r="CP21" s="428"/>
      <c r="CQ21" s="428">
        <f t="shared" si="14"/>
        <v>75</v>
      </c>
      <c r="CR21" s="428"/>
      <c r="CS21" s="428"/>
      <c r="CT21" s="428"/>
      <c r="CU21" s="428"/>
      <c r="CV21" s="319" t="s">
        <v>698</v>
      </c>
      <c r="CW21" s="319"/>
      <c r="CX21" s="319"/>
      <c r="CY21" s="319"/>
      <c r="CZ21" s="319"/>
      <c r="DA21" s="428">
        <f t="shared" si="16"/>
        <v>164</v>
      </c>
      <c r="DB21" s="428"/>
      <c r="DC21" s="428"/>
      <c r="DD21" s="428"/>
      <c r="DE21" s="428"/>
      <c r="DF21" s="428">
        <f t="shared" si="17"/>
        <v>4</v>
      </c>
      <c r="DG21" s="428"/>
      <c r="DH21" s="428"/>
      <c r="DI21" s="428"/>
      <c r="DJ21" s="428"/>
      <c r="DK21" s="428">
        <f t="shared" si="18"/>
        <v>131</v>
      </c>
      <c r="DL21" s="428"/>
      <c r="DM21" s="428"/>
      <c r="DN21" s="428"/>
      <c r="DO21" s="428"/>
    </row>
    <row r="22" spans="1:119" ht="12.75" customHeight="1" x14ac:dyDescent="0.15">
      <c r="A22" s="502" t="s">
        <v>267</v>
      </c>
      <c r="B22" s="502"/>
      <c r="C22" s="502"/>
      <c r="D22" s="502"/>
      <c r="E22" s="502"/>
      <c r="F22" s="502"/>
      <c r="G22" s="502"/>
      <c r="H22" s="502"/>
      <c r="I22" s="502"/>
      <c r="J22" s="429">
        <f t="shared" si="0"/>
        <v>483</v>
      </c>
      <c r="K22" s="349"/>
      <c r="L22" s="349"/>
      <c r="M22" s="349"/>
      <c r="N22" s="349"/>
      <c r="O22" s="166"/>
      <c r="P22" s="349">
        <f t="shared" si="1"/>
        <v>119</v>
      </c>
      <c r="Q22" s="349"/>
      <c r="R22" s="349"/>
      <c r="S22" s="349"/>
      <c r="T22" s="349"/>
      <c r="U22" s="428">
        <f t="shared" si="2"/>
        <v>119</v>
      </c>
      <c r="V22" s="428"/>
      <c r="W22" s="428"/>
      <c r="X22" s="428"/>
      <c r="Y22" s="319" t="s">
        <v>673</v>
      </c>
      <c r="Z22" s="319"/>
      <c r="AA22" s="319"/>
      <c r="AB22" s="319"/>
      <c r="AC22" s="319" t="s">
        <v>698</v>
      </c>
      <c r="AD22" s="319"/>
      <c r="AE22" s="319"/>
      <c r="AF22" s="319"/>
      <c r="AG22" s="319"/>
      <c r="AH22" s="428">
        <f t="shared" si="3"/>
        <v>22</v>
      </c>
      <c r="AI22" s="428"/>
      <c r="AJ22" s="428"/>
      <c r="AK22" s="428"/>
      <c r="AL22" s="428"/>
      <c r="AM22" s="428">
        <f t="shared" si="4"/>
        <v>42</v>
      </c>
      <c r="AN22" s="428"/>
      <c r="AO22" s="428"/>
      <c r="AP22" s="428"/>
      <c r="AQ22" s="428"/>
      <c r="AR22" s="319" t="s">
        <v>698</v>
      </c>
      <c r="AS22" s="319"/>
      <c r="AT22" s="319"/>
      <c r="AU22" s="319"/>
      <c r="AV22" s="319"/>
      <c r="AW22" s="319" t="s">
        <v>698</v>
      </c>
      <c r="AX22" s="319"/>
      <c r="AY22" s="319"/>
      <c r="AZ22" s="319"/>
      <c r="BA22" s="319"/>
      <c r="BB22" s="428">
        <f t="shared" si="6"/>
        <v>8</v>
      </c>
      <c r="BC22" s="428"/>
      <c r="BD22" s="428"/>
      <c r="BE22" s="428"/>
      <c r="BF22" s="428"/>
      <c r="BG22" s="428">
        <f t="shared" si="7"/>
        <v>60</v>
      </c>
      <c r="BH22" s="428"/>
      <c r="BI22" s="428"/>
      <c r="BJ22" s="428"/>
      <c r="BK22" s="428"/>
      <c r="BL22" s="161"/>
      <c r="BM22" s="319" t="s">
        <v>698</v>
      </c>
      <c r="BN22" s="319"/>
      <c r="BO22" s="319"/>
      <c r="BP22" s="319"/>
      <c r="BQ22" s="319"/>
      <c r="BR22" s="428">
        <f t="shared" si="9"/>
        <v>17</v>
      </c>
      <c r="BS22" s="428"/>
      <c r="BT22" s="428"/>
      <c r="BU22" s="428"/>
      <c r="BV22" s="428"/>
      <c r="BW22" s="428">
        <f t="shared" si="10"/>
        <v>12</v>
      </c>
      <c r="BX22" s="428"/>
      <c r="BY22" s="428"/>
      <c r="BZ22" s="428"/>
      <c r="CA22" s="428"/>
      <c r="CB22" s="428">
        <f t="shared" si="11"/>
        <v>10</v>
      </c>
      <c r="CC22" s="428"/>
      <c r="CD22" s="428"/>
      <c r="CE22" s="428"/>
      <c r="CF22" s="428"/>
      <c r="CG22" s="428">
        <f t="shared" si="12"/>
        <v>40</v>
      </c>
      <c r="CH22" s="428"/>
      <c r="CI22" s="428"/>
      <c r="CJ22" s="428"/>
      <c r="CK22" s="428"/>
      <c r="CL22" s="428">
        <f t="shared" si="13"/>
        <v>7</v>
      </c>
      <c r="CM22" s="428"/>
      <c r="CN22" s="428"/>
      <c r="CO22" s="428"/>
      <c r="CP22" s="428"/>
      <c r="CQ22" s="428">
        <f t="shared" si="14"/>
        <v>19</v>
      </c>
      <c r="CR22" s="428"/>
      <c r="CS22" s="428"/>
      <c r="CT22" s="428"/>
      <c r="CU22" s="428"/>
      <c r="CV22" s="319" t="s">
        <v>698</v>
      </c>
      <c r="CW22" s="319"/>
      <c r="CX22" s="319"/>
      <c r="CY22" s="319"/>
      <c r="CZ22" s="319"/>
      <c r="DA22" s="428">
        <f t="shared" si="16"/>
        <v>40</v>
      </c>
      <c r="DB22" s="428"/>
      <c r="DC22" s="428"/>
      <c r="DD22" s="428"/>
      <c r="DE22" s="428"/>
      <c r="DF22" s="319">
        <v>2</v>
      </c>
      <c r="DG22" s="319"/>
      <c r="DH22" s="319"/>
      <c r="DI22" s="319"/>
      <c r="DJ22" s="319"/>
      <c r="DK22" s="428">
        <f t="shared" si="18"/>
        <v>84</v>
      </c>
      <c r="DL22" s="428"/>
      <c r="DM22" s="428"/>
      <c r="DN22" s="428"/>
      <c r="DO22" s="428"/>
    </row>
    <row r="23" spans="1:119" ht="12.75" customHeight="1" x14ac:dyDescent="0.15">
      <c r="A23" s="502" t="s">
        <v>542</v>
      </c>
      <c r="B23" s="502"/>
      <c r="C23" s="502"/>
      <c r="D23" s="502"/>
      <c r="E23" s="502"/>
      <c r="F23" s="502"/>
      <c r="G23" s="502"/>
      <c r="H23" s="502"/>
      <c r="I23" s="502"/>
      <c r="J23" s="429">
        <f t="shared" si="0"/>
        <v>182</v>
      </c>
      <c r="K23" s="349"/>
      <c r="L23" s="349"/>
      <c r="M23" s="349"/>
      <c r="N23" s="349"/>
      <c r="O23" s="166"/>
      <c r="P23" s="349">
        <f t="shared" si="1"/>
        <v>55</v>
      </c>
      <c r="Q23" s="349"/>
      <c r="R23" s="349"/>
      <c r="S23" s="349"/>
      <c r="T23" s="349"/>
      <c r="U23" s="428">
        <f t="shared" si="2"/>
        <v>55</v>
      </c>
      <c r="V23" s="428"/>
      <c r="W23" s="428"/>
      <c r="X23" s="428"/>
      <c r="Y23" s="319" t="s">
        <v>673</v>
      </c>
      <c r="Z23" s="319"/>
      <c r="AA23" s="319"/>
      <c r="AB23" s="319"/>
      <c r="AC23" s="319" t="s">
        <v>698</v>
      </c>
      <c r="AD23" s="319"/>
      <c r="AE23" s="319"/>
      <c r="AF23" s="319"/>
      <c r="AG23" s="319"/>
      <c r="AH23" s="428">
        <f t="shared" si="3"/>
        <v>7</v>
      </c>
      <c r="AI23" s="428"/>
      <c r="AJ23" s="428"/>
      <c r="AK23" s="428"/>
      <c r="AL23" s="428"/>
      <c r="AM23" s="428">
        <f t="shared" si="4"/>
        <v>21</v>
      </c>
      <c r="AN23" s="428"/>
      <c r="AO23" s="428"/>
      <c r="AP23" s="428"/>
      <c r="AQ23" s="428"/>
      <c r="AR23" s="319" t="s">
        <v>698</v>
      </c>
      <c r="AS23" s="319"/>
      <c r="AT23" s="319"/>
      <c r="AU23" s="319"/>
      <c r="AV23" s="319"/>
      <c r="AW23" s="319" t="s">
        <v>698</v>
      </c>
      <c r="AX23" s="319"/>
      <c r="AY23" s="319"/>
      <c r="AZ23" s="319"/>
      <c r="BA23" s="319"/>
      <c r="BB23" s="428">
        <f t="shared" si="6"/>
        <v>1</v>
      </c>
      <c r="BC23" s="428"/>
      <c r="BD23" s="428"/>
      <c r="BE23" s="428"/>
      <c r="BF23" s="428"/>
      <c r="BG23" s="428">
        <f t="shared" si="7"/>
        <v>21</v>
      </c>
      <c r="BH23" s="428"/>
      <c r="BI23" s="428"/>
      <c r="BJ23" s="428"/>
      <c r="BK23" s="428"/>
      <c r="BL23" s="161"/>
      <c r="BM23" s="319" t="s">
        <v>698</v>
      </c>
      <c r="BN23" s="319"/>
      <c r="BO23" s="319"/>
      <c r="BP23" s="319"/>
      <c r="BQ23" s="319"/>
      <c r="BR23" s="428">
        <f t="shared" si="9"/>
        <v>10</v>
      </c>
      <c r="BS23" s="428"/>
      <c r="BT23" s="428"/>
      <c r="BU23" s="428"/>
      <c r="BV23" s="428"/>
      <c r="BW23" s="428">
        <f t="shared" si="10"/>
        <v>8</v>
      </c>
      <c r="BX23" s="428"/>
      <c r="BY23" s="428"/>
      <c r="BZ23" s="428"/>
      <c r="CA23" s="428"/>
      <c r="CB23" s="428">
        <f t="shared" si="11"/>
        <v>1</v>
      </c>
      <c r="CC23" s="428"/>
      <c r="CD23" s="428"/>
      <c r="CE23" s="428"/>
      <c r="CF23" s="428"/>
      <c r="CG23" s="428">
        <f t="shared" si="12"/>
        <v>8</v>
      </c>
      <c r="CH23" s="428"/>
      <c r="CI23" s="428"/>
      <c r="CJ23" s="428"/>
      <c r="CK23" s="428"/>
      <c r="CL23" s="319">
        <v>2</v>
      </c>
      <c r="CM23" s="319"/>
      <c r="CN23" s="319"/>
      <c r="CO23" s="319"/>
      <c r="CP23" s="319"/>
      <c r="CQ23" s="428">
        <f t="shared" si="14"/>
        <v>9</v>
      </c>
      <c r="CR23" s="428"/>
      <c r="CS23" s="428"/>
      <c r="CT23" s="428"/>
      <c r="CU23" s="428"/>
      <c r="CV23" s="319" t="s">
        <v>698</v>
      </c>
      <c r="CW23" s="319"/>
      <c r="CX23" s="319"/>
      <c r="CY23" s="319"/>
      <c r="CZ23" s="319"/>
      <c r="DA23" s="428">
        <f t="shared" si="16"/>
        <v>4</v>
      </c>
      <c r="DB23" s="428"/>
      <c r="DC23" s="428"/>
      <c r="DD23" s="428"/>
      <c r="DE23" s="428"/>
      <c r="DF23" s="319" t="s">
        <v>698</v>
      </c>
      <c r="DG23" s="319"/>
      <c r="DH23" s="319"/>
      <c r="DI23" s="319"/>
      <c r="DJ23" s="319"/>
      <c r="DK23" s="428">
        <f t="shared" si="18"/>
        <v>35</v>
      </c>
      <c r="DL23" s="428"/>
      <c r="DM23" s="428"/>
      <c r="DN23" s="428"/>
      <c r="DO23" s="428"/>
    </row>
    <row r="24" spans="1:119" ht="12.75" customHeight="1" x14ac:dyDescent="0.15">
      <c r="A24" s="197"/>
      <c r="B24" s="197"/>
      <c r="C24" s="197"/>
      <c r="D24" s="197"/>
      <c r="E24" s="197"/>
      <c r="F24" s="197"/>
      <c r="G24" s="197"/>
      <c r="H24" s="197"/>
      <c r="I24" s="197"/>
      <c r="J24" s="435"/>
      <c r="K24" s="419"/>
      <c r="L24" s="419"/>
      <c r="M24" s="419"/>
      <c r="N24" s="419"/>
      <c r="O24" s="166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229"/>
      <c r="BX24" s="229"/>
      <c r="BY24" s="229"/>
      <c r="BZ24" s="229"/>
      <c r="CA24" s="229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</row>
    <row r="25" spans="1:119" ht="12.75" customHeight="1" x14ac:dyDescent="0.15">
      <c r="A25" s="655" t="s">
        <v>336</v>
      </c>
      <c r="B25" s="655"/>
      <c r="C25" s="655"/>
      <c r="D25" s="655"/>
      <c r="E25" s="655"/>
      <c r="F25" s="655"/>
      <c r="G25" s="655"/>
      <c r="H25" s="655"/>
      <c r="I25" s="655"/>
      <c r="J25" s="435">
        <f>SUM(Y25:DX25,P25)</f>
        <v>31236</v>
      </c>
      <c r="K25" s="419"/>
      <c r="L25" s="419"/>
      <c r="M25" s="419"/>
      <c r="N25" s="419"/>
      <c r="O25" s="225"/>
      <c r="P25" s="422">
        <f>SUM(P27:T41)</f>
        <v>854</v>
      </c>
      <c r="Q25" s="422"/>
      <c r="R25" s="422"/>
      <c r="S25" s="422"/>
      <c r="T25" s="422"/>
      <c r="U25" s="422">
        <f>SUM(U27:X41)</f>
        <v>852</v>
      </c>
      <c r="V25" s="422"/>
      <c r="W25" s="422"/>
      <c r="X25" s="422"/>
      <c r="Y25" s="422">
        <f>SUM(Y27:AB41)</f>
        <v>5</v>
      </c>
      <c r="Z25" s="422"/>
      <c r="AA25" s="422"/>
      <c r="AB25" s="422"/>
      <c r="AC25" s="656">
        <v>1</v>
      </c>
      <c r="AD25" s="656"/>
      <c r="AE25" s="656"/>
      <c r="AF25" s="656"/>
      <c r="AG25" s="656"/>
      <c r="AH25" s="422">
        <f>SUM(AH27:AL41)</f>
        <v>2553</v>
      </c>
      <c r="AI25" s="422"/>
      <c r="AJ25" s="422"/>
      <c r="AK25" s="422"/>
      <c r="AL25" s="422"/>
      <c r="AM25" s="422">
        <f>SUM(AM27:AQ41)</f>
        <v>6726</v>
      </c>
      <c r="AN25" s="422"/>
      <c r="AO25" s="422"/>
      <c r="AP25" s="422"/>
      <c r="AQ25" s="422"/>
      <c r="AR25" s="422">
        <f>SUM(AR27:AV41)</f>
        <v>201</v>
      </c>
      <c r="AS25" s="422"/>
      <c r="AT25" s="422"/>
      <c r="AU25" s="422"/>
      <c r="AV25" s="422"/>
      <c r="AW25" s="422">
        <f>SUM(AW27:BA41)</f>
        <v>1314</v>
      </c>
      <c r="AX25" s="422"/>
      <c r="AY25" s="422"/>
      <c r="AZ25" s="422"/>
      <c r="BA25" s="422"/>
      <c r="BB25" s="422">
        <f>SUM(BB27:BF41)</f>
        <v>2608</v>
      </c>
      <c r="BC25" s="422"/>
      <c r="BD25" s="422"/>
      <c r="BE25" s="422"/>
      <c r="BF25" s="422"/>
      <c r="BG25" s="422">
        <f>SUM(BG27:BK41)</f>
        <v>4622</v>
      </c>
      <c r="BH25" s="422"/>
      <c r="BI25" s="422"/>
      <c r="BJ25" s="422"/>
      <c r="BK25" s="422"/>
      <c r="BL25" s="245"/>
      <c r="BM25" s="422">
        <f>SUM(BM27:BQ41)</f>
        <v>582</v>
      </c>
      <c r="BN25" s="422"/>
      <c r="BO25" s="422"/>
      <c r="BP25" s="422"/>
      <c r="BQ25" s="422"/>
      <c r="BR25" s="422">
        <f>SUM(BR27:BV41)</f>
        <v>743</v>
      </c>
      <c r="BS25" s="422"/>
      <c r="BT25" s="422"/>
      <c r="BU25" s="422"/>
      <c r="BV25" s="422"/>
      <c r="BW25" s="422">
        <f>SUM(BW27:CA41)</f>
        <v>1207</v>
      </c>
      <c r="BX25" s="422"/>
      <c r="BY25" s="422"/>
      <c r="BZ25" s="422"/>
      <c r="CA25" s="422"/>
      <c r="CB25" s="422">
        <f>SUM(CB27:CF41)</f>
        <v>929</v>
      </c>
      <c r="CC25" s="422"/>
      <c r="CD25" s="422"/>
      <c r="CE25" s="422"/>
      <c r="CF25" s="422"/>
      <c r="CG25" s="422">
        <f>SUM(CG27:CK41)</f>
        <v>786</v>
      </c>
      <c r="CH25" s="422"/>
      <c r="CI25" s="422"/>
      <c r="CJ25" s="422"/>
      <c r="CK25" s="422"/>
      <c r="CL25" s="422">
        <f>SUM(CL27:CP41)</f>
        <v>1180</v>
      </c>
      <c r="CM25" s="422"/>
      <c r="CN25" s="422"/>
      <c r="CO25" s="422"/>
      <c r="CP25" s="422"/>
      <c r="CQ25" s="422">
        <f>SUM(CQ27:CU41)</f>
        <v>1730</v>
      </c>
      <c r="CR25" s="422"/>
      <c r="CS25" s="422"/>
      <c r="CT25" s="422"/>
      <c r="CU25" s="422"/>
      <c r="CV25" s="422">
        <f>SUM(CV27:CZ41)</f>
        <v>208</v>
      </c>
      <c r="CW25" s="422"/>
      <c r="CX25" s="422"/>
      <c r="CY25" s="422"/>
      <c r="CZ25" s="422"/>
      <c r="DA25" s="422">
        <f>SUM(DA27:DE41)</f>
        <v>2393</v>
      </c>
      <c r="DB25" s="422"/>
      <c r="DC25" s="422"/>
      <c r="DD25" s="422"/>
      <c r="DE25" s="422"/>
      <c r="DF25" s="422">
        <f>SUM(DF27:DJ41)</f>
        <v>1690</v>
      </c>
      <c r="DG25" s="422"/>
      <c r="DH25" s="422"/>
      <c r="DI25" s="422"/>
      <c r="DJ25" s="422"/>
      <c r="DK25" s="422">
        <f>SUM(DK27:DO41)</f>
        <v>904</v>
      </c>
      <c r="DL25" s="422"/>
      <c r="DM25" s="422"/>
      <c r="DN25" s="422"/>
      <c r="DO25" s="422"/>
    </row>
    <row r="26" spans="1:119" ht="12.75" customHeight="1" x14ac:dyDescent="0.15">
      <c r="A26" s="197"/>
      <c r="B26" s="197"/>
      <c r="C26" s="197"/>
      <c r="D26" s="197"/>
      <c r="E26" s="197"/>
      <c r="F26" s="197"/>
      <c r="G26" s="197"/>
      <c r="H26" s="197"/>
      <c r="I26" s="197"/>
      <c r="J26" s="435"/>
      <c r="K26" s="419"/>
      <c r="L26" s="419"/>
      <c r="M26" s="419"/>
      <c r="N26" s="419"/>
      <c r="O26" s="166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229"/>
      <c r="BX26" s="229"/>
      <c r="BY26" s="229"/>
      <c r="BZ26" s="229"/>
      <c r="CA26" s="229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</row>
    <row r="27" spans="1:119" ht="12.75" customHeight="1" x14ac:dyDescent="0.15">
      <c r="A27" s="502" t="s">
        <v>258</v>
      </c>
      <c r="B27" s="502"/>
      <c r="C27" s="502"/>
      <c r="D27" s="502"/>
      <c r="E27" s="502"/>
      <c r="F27" s="502"/>
      <c r="G27" s="502"/>
      <c r="H27" s="502"/>
      <c r="I27" s="502"/>
      <c r="J27" s="429">
        <v>371</v>
      </c>
      <c r="K27" s="349"/>
      <c r="L27" s="349"/>
      <c r="M27" s="349"/>
      <c r="N27" s="349"/>
      <c r="O27" s="166"/>
      <c r="P27" s="319">
        <v>3</v>
      </c>
      <c r="Q27" s="319"/>
      <c r="R27" s="319"/>
      <c r="S27" s="319"/>
      <c r="T27" s="319"/>
      <c r="U27" s="319">
        <v>3</v>
      </c>
      <c r="V27" s="319"/>
      <c r="W27" s="319"/>
      <c r="X27" s="319"/>
      <c r="Y27" s="319" t="s">
        <v>673</v>
      </c>
      <c r="Z27" s="319"/>
      <c r="AA27" s="319"/>
      <c r="AB27" s="319"/>
      <c r="AC27" s="319" t="s">
        <v>698</v>
      </c>
      <c r="AD27" s="654"/>
      <c r="AE27" s="654"/>
      <c r="AF27" s="654"/>
      <c r="AG27" s="654"/>
      <c r="AH27" s="428">
        <v>13</v>
      </c>
      <c r="AI27" s="428"/>
      <c r="AJ27" s="428"/>
      <c r="AK27" s="428"/>
      <c r="AL27" s="428"/>
      <c r="AM27" s="428">
        <v>50</v>
      </c>
      <c r="AN27" s="428"/>
      <c r="AO27" s="428"/>
      <c r="AP27" s="428"/>
      <c r="AQ27" s="428"/>
      <c r="AR27" s="319">
        <v>3</v>
      </c>
      <c r="AS27" s="319"/>
      <c r="AT27" s="319"/>
      <c r="AU27" s="319"/>
      <c r="AV27" s="319"/>
      <c r="AW27" s="428">
        <v>1</v>
      </c>
      <c r="AX27" s="428"/>
      <c r="AY27" s="428"/>
      <c r="AZ27" s="428"/>
      <c r="BA27" s="428"/>
      <c r="BB27" s="428">
        <v>18</v>
      </c>
      <c r="BC27" s="428"/>
      <c r="BD27" s="428"/>
      <c r="BE27" s="428"/>
      <c r="BF27" s="428"/>
      <c r="BG27" s="428">
        <v>124</v>
      </c>
      <c r="BH27" s="428"/>
      <c r="BI27" s="428"/>
      <c r="BJ27" s="428"/>
      <c r="BK27" s="428"/>
      <c r="BL27" s="161"/>
      <c r="BM27" s="319">
        <v>1</v>
      </c>
      <c r="BN27" s="319"/>
      <c r="BO27" s="319"/>
      <c r="BP27" s="319"/>
      <c r="BQ27" s="319"/>
      <c r="BR27" s="319">
        <v>4</v>
      </c>
      <c r="BS27" s="319"/>
      <c r="BT27" s="319"/>
      <c r="BU27" s="319"/>
      <c r="BV27" s="319"/>
      <c r="BW27" s="319">
        <v>2</v>
      </c>
      <c r="BX27" s="319"/>
      <c r="BY27" s="319"/>
      <c r="BZ27" s="319"/>
      <c r="CA27" s="319"/>
      <c r="CB27" s="319">
        <v>83</v>
      </c>
      <c r="CC27" s="319"/>
      <c r="CD27" s="319"/>
      <c r="CE27" s="319"/>
      <c r="CF27" s="319"/>
      <c r="CG27" s="319">
        <v>13</v>
      </c>
      <c r="CH27" s="319"/>
      <c r="CI27" s="319"/>
      <c r="CJ27" s="319"/>
      <c r="CK27" s="319"/>
      <c r="CL27" s="319">
        <v>23</v>
      </c>
      <c r="CM27" s="319"/>
      <c r="CN27" s="319"/>
      <c r="CO27" s="319"/>
      <c r="CP27" s="319"/>
      <c r="CQ27" s="319">
        <v>5</v>
      </c>
      <c r="CR27" s="319"/>
      <c r="CS27" s="319"/>
      <c r="CT27" s="319"/>
      <c r="CU27" s="319"/>
      <c r="CV27" s="319" t="s">
        <v>698</v>
      </c>
      <c r="CW27" s="319"/>
      <c r="CX27" s="319"/>
      <c r="CY27" s="319"/>
      <c r="CZ27" s="319"/>
      <c r="DA27" s="428">
        <v>7</v>
      </c>
      <c r="DB27" s="428"/>
      <c r="DC27" s="428"/>
      <c r="DD27" s="428"/>
      <c r="DE27" s="428"/>
      <c r="DF27" s="319">
        <v>4</v>
      </c>
      <c r="DG27" s="319"/>
      <c r="DH27" s="319"/>
      <c r="DI27" s="319"/>
      <c r="DJ27" s="319"/>
      <c r="DK27" s="428">
        <v>17</v>
      </c>
      <c r="DL27" s="428"/>
      <c r="DM27" s="428"/>
      <c r="DN27" s="428"/>
      <c r="DO27" s="428"/>
    </row>
    <row r="28" spans="1:119" ht="12.75" customHeight="1" x14ac:dyDescent="0.15">
      <c r="A28" s="502" t="s">
        <v>538</v>
      </c>
      <c r="B28" s="502"/>
      <c r="C28" s="502"/>
      <c r="D28" s="502"/>
      <c r="E28" s="502"/>
      <c r="F28" s="502"/>
      <c r="G28" s="502"/>
      <c r="H28" s="502"/>
      <c r="I28" s="502"/>
      <c r="J28" s="429">
        <v>1543</v>
      </c>
      <c r="K28" s="349"/>
      <c r="L28" s="349"/>
      <c r="M28" s="349"/>
      <c r="N28" s="349"/>
      <c r="O28" s="166"/>
      <c r="P28" s="428">
        <v>13</v>
      </c>
      <c r="Q28" s="428"/>
      <c r="R28" s="428"/>
      <c r="S28" s="428"/>
      <c r="T28" s="428"/>
      <c r="U28" s="319">
        <v>13</v>
      </c>
      <c r="V28" s="319"/>
      <c r="W28" s="319"/>
      <c r="X28" s="319"/>
      <c r="Y28" s="319" t="s">
        <v>673</v>
      </c>
      <c r="Z28" s="319"/>
      <c r="AA28" s="319"/>
      <c r="AB28" s="319"/>
      <c r="AC28" s="319" t="s">
        <v>698</v>
      </c>
      <c r="AD28" s="654"/>
      <c r="AE28" s="654"/>
      <c r="AF28" s="654"/>
      <c r="AG28" s="654"/>
      <c r="AH28" s="428">
        <v>86</v>
      </c>
      <c r="AI28" s="428"/>
      <c r="AJ28" s="428"/>
      <c r="AK28" s="428"/>
      <c r="AL28" s="428"/>
      <c r="AM28" s="428">
        <v>306</v>
      </c>
      <c r="AN28" s="428"/>
      <c r="AO28" s="428"/>
      <c r="AP28" s="428"/>
      <c r="AQ28" s="428"/>
      <c r="AR28" s="428">
        <v>5</v>
      </c>
      <c r="AS28" s="428"/>
      <c r="AT28" s="428"/>
      <c r="AU28" s="428"/>
      <c r="AV28" s="428"/>
      <c r="AW28" s="428">
        <v>89</v>
      </c>
      <c r="AX28" s="428"/>
      <c r="AY28" s="428"/>
      <c r="AZ28" s="428"/>
      <c r="BA28" s="428"/>
      <c r="BB28" s="428">
        <v>87</v>
      </c>
      <c r="BC28" s="428"/>
      <c r="BD28" s="428"/>
      <c r="BE28" s="428"/>
      <c r="BF28" s="428"/>
      <c r="BG28" s="428">
        <v>304</v>
      </c>
      <c r="BH28" s="428"/>
      <c r="BI28" s="428"/>
      <c r="BJ28" s="428"/>
      <c r="BK28" s="428"/>
      <c r="BL28" s="161"/>
      <c r="BM28" s="428">
        <v>13</v>
      </c>
      <c r="BN28" s="428"/>
      <c r="BO28" s="428"/>
      <c r="BP28" s="428"/>
      <c r="BQ28" s="428"/>
      <c r="BR28" s="428">
        <v>17</v>
      </c>
      <c r="BS28" s="428"/>
      <c r="BT28" s="428"/>
      <c r="BU28" s="428"/>
      <c r="BV28" s="428"/>
      <c r="BW28" s="319">
        <v>21</v>
      </c>
      <c r="BX28" s="319"/>
      <c r="BY28" s="319"/>
      <c r="BZ28" s="319"/>
      <c r="CA28" s="319"/>
      <c r="CB28" s="428">
        <v>152</v>
      </c>
      <c r="CC28" s="428"/>
      <c r="CD28" s="428"/>
      <c r="CE28" s="428"/>
      <c r="CF28" s="428"/>
      <c r="CG28" s="319">
        <v>67</v>
      </c>
      <c r="CH28" s="319"/>
      <c r="CI28" s="319"/>
      <c r="CJ28" s="319"/>
      <c r="CK28" s="319"/>
      <c r="CL28" s="428">
        <v>80</v>
      </c>
      <c r="CM28" s="428"/>
      <c r="CN28" s="428"/>
      <c r="CO28" s="428"/>
      <c r="CP28" s="428"/>
      <c r="CQ28" s="428">
        <v>84</v>
      </c>
      <c r="CR28" s="428"/>
      <c r="CS28" s="428"/>
      <c r="CT28" s="428"/>
      <c r="CU28" s="428"/>
      <c r="CV28" s="428">
        <v>4</v>
      </c>
      <c r="CW28" s="428"/>
      <c r="CX28" s="428"/>
      <c r="CY28" s="428"/>
      <c r="CZ28" s="428"/>
      <c r="DA28" s="428">
        <v>80</v>
      </c>
      <c r="DB28" s="428"/>
      <c r="DC28" s="428"/>
      <c r="DD28" s="428"/>
      <c r="DE28" s="428"/>
      <c r="DF28" s="428">
        <v>63</v>
      </c>
      <c r="DG28" s="428"/>
      <c r="DH28" s="428"/>
      <c r="DI28" s="428"/>
      <c r="DJ28" s="428"/>
      <c r="DK28" s="428">
        <v>72</v>
      </c>
      <c r="DL28" s="428"/>
      <c r="DM28" s="428"/>
      <c r="DN28" s="428"/>
      <c r="DO28" s="428"/>
    </row>
    <row r="29" spans="1:119" ht="12.75" customHeight="1" x14ac:dyDescent="0.15">
      <c r="A29" s="502" t="s">
        <v>539</v>
      </c>
      <c r="B29" s="502"/>
      <c r="C29" s="502"/>
      <c r="D29" s="502"/>
      <c r="E29" s="502"/>
      <c r="F29" s="502"/>
      <c r="G29" s="502"/>
      <c r="H29" s="502"/>
      <c r="I29" s="502"/>
      <c r="J29" s="429">
        <v>2096</v>
      </c>
      <c r="K29" s="349"/>
      <c r="L29" s="349"/>
      <c r="M29" s="349"/>
      <c r="N29" s="349"/>
      <c r="O29" s="166"/>
      <c r="P29" s="428">
        <v>10</v>
      </c>
      <c r="Q29" s="428"/>
      <c r="R29" s="428"/>
      <c r="S29" s="428"/>
      <c r="T29" s="428"/>
      <c r="U29" s="319">
        <v>10</v>
      </c>
      <c r="V29" s="319"/>
      <c r="W29" s="319"/>
      <c r="X29" s="319"/>
      <c r="Y29" s="319" t="s">
        <v>673</v>
      </c>
      <c r="Z29" s="319"/>
      <c r="AA29" s="319"/>
      <c r="AB29" s="319"/>
      <c r="AC29" s="319" t="s">
        <v>698</v>
      </c>
      <c r="AD29" s="654"/>
      <c r="AE29" s="654"/>
      <c r="AF29" s="654"/>
      <c r="AG29" s="654"/>
      <c r="AH29" s="428">
        <v>119</v>
      </c>
      <c r="AI29" s="428"/>
      <c r="AJ29" s="428"/>
      <c r="AK29" s="428"/>
      <c r="AL29" s="428"/>
      <c r="AM29" s="428">
        <v>496</v>
      </c>
      <c r="AN29" s="428"/>
      <c r="AO29" s="428"/>
      <c r="AP29" s="428"/>
      <c r="AQ29" s="428"/>
      <c r="AR29" s="428">
        <v>8</v>
      </c>
      <c r="AS29" s="428"/>
      <c r="AT29" s="428"/>
      <c r="AU29" s="428"/>
      <c r="AV29" s="428"/>
      <c r="AW29" s="428">
        <v>147</v>
      </c>
      <c r="AX29" s="428"/>
      <c r="AY29" s="428"/>
      <c r="AZ29" s="428"/>
      <c r="BA29" s="428"/>
      <c r="BB29" s="428">
        <v>152</v>
      </c>
      <c r="BC29" s="428"/>
      <c r="BD29" s="428"/>
      <c r="BE29" s="428"/>
      <c r="BF29" s="428"/>
      <c r="BG29" s="428">
        <v>339</v>
      </c>
      <c r="BH29" s="428"/>
      <c r="BI29" s="428"/>
      <c r="BJ29" s="428"/>
      <c r="BK29" s="428"/>
      <c r="BL29" s="161"/>
      <c r="BM29" s="428">
        <v>42</v>
      </c>
      <c r="BN29" s="428"/>
      <c r="BO29" s="428"/>
      <c r="BP29" s="428"/>
      <c r="BQ29" s="428"/>
      <c r="BR29" s="428">
        <v>47</v>
      </c>
      <c r="BS29" s="428"/>
      <c r="BT29" s="428"/>
      <c r="BU29" s="428"/>
      <c r="BV29" s="428"/>
      <c r="BW29" s="319">
        <v>62</v>
      </c>
      <c r="BX29" s="319"/>
      <c r="BY29" s="319"/>
      <c r="BZ29" s="319"/>
      <c r="CA29" s="319"/>
      <c r="CB29" s="428">
        <v>55</v>
      </c>
      <c r="CC29" s="428"/>
      <c r="CD29" s="428"/>
      <c r="CE29" s="428"/>
      <c r="CF29" s="428"/>
      <c r="CG29" s="319">
        <v>42</v>
      </c>
      <c r="CH29" s="319"/>
      <c r="CI29" s="319"/>
      <c r="CJ29" s="319"/>
      <c r="CK29" s="319"/>
      <c r="CL29" s="428">
        <v>113</v>
      </c>
      <c r="CM29" s="428"/>
      <c r="CN29" s="428"/>
      <c r="CO29" s="428"/>
      <c r="CP29" s="428"/>
      <c r="CQ29" s="428">
        <v>144</v>
      </c>
      <c r="CR29" s="428"/>
      <c r="CS29" s="428"/>
      <c r="CT29" s="428"/>
      <c r="CU29" s="428"/>
      <c r="CV29" s="428">
        <v>18</v>
      </c>
      <c r="CW29" s="428"/>
      <c r="CX29" s="428"/>
      <c r="CY29" s="428"/>
      <c r="CZ29" s="428"/>
      <c r="DA29" s="428">
        <v>116</v>
      </c>
      <c r="DB29" s="428"/>
      <c r="DC29" s="428"/>
      <c r="DD29" s="428"/>
      <c r="DE29" s="428"/>
      <c r="DF29" s="428">
        <v>120</v>
      </c>
      <c r="DG29" s="428"/>
      <c r="DH29" s="428"/>
      <c r="DI29" s="428"/>
      <c r="DJ29" s="428"/>
      <c r="DK29" s="428">
        <v>66</v>
      </c>
      <c r="DL29" s="428"/>
      <c r="DM29" s="428"/>
      <c r="DN29" s="428"/>
      <c r="DO29" s="428"/>
    </row>
    <row r="30" spans="1:119" ht="12.75" customHeight="1" x14ac:dyDescent="0.15">
      <c r="A30" s="502" t="s">
        <v>532</v>
      </c>
      <c r="B30" s="502"/>
      <c r="C30" s="502"/>
      <c r="D30" s="502"/>
      <c r="E30" s="502"/>
      <c r="F30" s="502"/>
      <c r="G30" s="502"/>
      <c r="H30" s="502"/>
      <c r="I30" s="502"/>
      <c r="J30" s="429">
        <v>2392</v>
      </c>
      <c r="K30" s="349"/>
      <c r="L30" s="349"/>
      <c r="M30" s="349"/>
      <c r="N30" s="349"/>
      <c r="O30" s="166"/>
      <c r="P30" s="428">
        <v>14</v>
      </c>
      <c r="Q30" s="428"/>
      <c r="R30" s="428"/>
      <c r="S30" s="428"/>
      <c r="T30" s="428"/>
      <c r="U30" s="319">
        <v>14</v>
      </c>
      <c r="V30" s="319"/>
      <c r="W30" s="319"/>
      <c r="X30" s="319"/>
      <c r="Y30" s="319" t="s">
        <v>673</v>
      </c>
      <c r="Z30" s="319"/>
      <c r="AA30" s="319"/>
      <c r="AB30" s="319"/>
      <c r="AC30" s="319" t="s">
        <v>698</v>
      </c>
      <c r="AD30" s="654"/>
      <c r="AE30" s="654"/>
      <c r="AF30" s="654"/>
      <c r="AG30" s="654"/>
      <c r="AH30" s="428">
        <v>185</v>
      </c>
      <c r="AI30" s="428"/>
      <c r="AJ30" s="428"/>
      <c r="AK30" s="428"/>
      <c r="AL30" s="428"/>
      <c r="AM30" s="428">
        <v>527</v>
      </c>
      <c r="AN30" s="428"/>
      <c r="AO30" s="428"/>
      <c r="AP30" s="428"/>
      <c r="AQ30" s="428"/>
      <c r="AR30" s="428">
        <v>13</v>
      </c>
      <c r="AS30" s="428"/>
      <c r="AT30" s="428"/>
      <c r="AU30" s="428"/>
      <c r="AV30" s="428"/>
      <c r="AW30" s="428">
        <v>115</v>
      </c>
      <c r="AX30" s="428"/>
      <c r="AY30" s="428"/>
      <c r="AZ30" s="428"/>
      <c r="BA30" s="428"/>
      <c r="BB30" s="428">
        <v>159</v>
      </c>
      <c r="BC30" s="428"/>
      <c r="BD30" s="428"/>
      <c r="BE30" s="428"/>
      <c r="BF30" s="428"/>
      <c r="BG30" s="428">
        <v>355</v>
      </c>
      <c r="BH30" s="428"/>
      <c r="BI30" s="428"/>
      <c r="BJ30" s="428"/>
      <c r="BK30" s="428"/>
      <c r="BL30" s="161"/>
      <c r="BM30" s="428">
        <v>45</v>
      </c>
      <c r="BN30" s="428"/>
      <c r="BO30" s="428"/>
      <c r="BP30" s="428"/>
      <c r="BQ30" s="428"/>
      <c r="BR30" s="428">
        <v>33</v>
      </c>
      <c r="BS30" s="428"/>
      <c r="BT30" s="428"/>
      <c r="BU30" s="428"/>
      <c r="BV30" s="428"/>
      <c r="BW30" s="319">
        <v>83</v>
      </c>
      <c r="BX30" s="319"/>
      <c r="BY30" s="319"/>
      <c r="BZ30" s="319"/>
      <c r="CA30" s="319"/>
      <c r="CB30" s="428">
        <v>66</v>
      </c>
      <c r="CC30" s="428"/>
      <c r="CD30" s="428"/>
      <c r="CE30" s="428"/>
      <c r="CF30" s="428"/>
      <c r="CG30" s="319">
        <v>65</v>
      </c>
      <c r="CH30" s="319"/>
      <c r="CI30" s="319"/>
      <c r="CJ30" s="319"/>
      <c r="CK30" s="319"/>
      <c r="CL30" s="428">
        <v>118</v>
      </c>
      <c r="CM30" s="428"/>
      <c r="CN30" s="428"/>
      <c r="CO30" s="428"/>
      <c r="CP30" s="428"/>
      <c r="CQ30" s="428">
        <v>198</v>
      </c>
      <c r="CR30" s="428"/>
      <c r="CS30" s="428"/>
      <c r="CT30" s="428"/>
      <c r="CU30" s="428"/>
      <c r="CV30" s="428">
        <v>19</v>
      </c>
      <c r="CW30" s="428"/>
      <c r="CX30" s="428"/>
      <c r="CY30" s="428"/>
      <c r="CZ30" s="428"/>
      <c r="DA30" s="428">
        <v>156</v>
      </c>
      <c r="DB30" s="428"/>
      <c r="DC30" s="428"/>
      <c r="DD30" s="428"/>
      <c r="DE30" s="428"/>
      <c r="DF30" s="428">
        <v>192</v>
      </c>
      <c r="DG30" s="428"/>
      <c r="DH30" s="428"/>
      <c r="DI30" s="428"/>
      <c r="DJ30" s="428"/>
      <c r="DK30" s="428">
        <v>49</v>
      </c>
      <c r="DL30" s="428"/>
      <c r="DM30" s="428"/>
      <c r="DN30" s="428"/>
      <c r="DO30" s="428"/>
    </row>
    <row r="31" spans="1:119" ht="12.75" customHeight="1" x14ac:dyDescent="0.15">
      <c r="A31" s="502" t="s">
        <v>297</v>
      </c>
      <c r="B31" s="502"/>
      <c r="C31" s="502"/>
      <c r="D31" s="502"/>
      <c r="E31" s="502"/>
      <c r="F31" s="502"/>
      <c r="G31" s="502"/>
      <c r="H31" s="502"/>
      <c r="I31" s="502"/>
      <c r="J31" s="429">
        <v>2881</v>
      </c>
      <c r="K31" s="349"/>
      <c r="L31" s="349"/>
      <c r="M31" s="349"/>
      <c r="N31" s="349"/>
      <c r="O31" s="166"/>
      <c r="P31" s="428">
        <v>32</v>
      </c>
      <c r="Q31" s="428"/>
      <c r="R31" s="428"/>
      <c r="S31" s="428"/>
      <c r="T31" s="428"/>
      <c r="U31" s="319">
        <v>32</v>
      </c>
      <c r="V31" s="319"/>
      <c r="W31" s="319"/>
      <c r="X31" s="319"/>
      <c r="Y31" s="319">
        <v>1</v>
      </c>
      <c r="Z31" s="654"/>
      <c r="AA31" s="654"/>
      <c r="AB31" s="654"/>
      <c r="AC31" s="319" t="s">
        <v>698</v>
      </c>
      <c r="AD31" s="654"/>
      <c r="AE31" s="654"/>
      <c r="AF31" s="654"/>
      <c r="AG31" s="654"/>
      <c r="AH31" s="428">
        <v>232</v>
      </c>
      <c r="AI31" s="428"/>
      <c r="AJ31" s="428"/>
      <c r="AK31" s="428"/>
      <c r="AL31" s="428"/>
      <c r="AM31" s="428">
        <v>658</v>
      </c>
      <c r="AN31" s="428"/>
      <c r="AO31" s="428"/>
      <c r="AP31" s="428"/>
      <c r="AQ31" s="428"/>
      <c r="AR31" s="428">
        <v>13</v>
      </c>
      <c r="AS31" s="428"/>
      <c r="AT31" s="428"/>
      <c r="AU31" s="428"/>
      <c r="AV31" s="428"/>
      <c r="AW31" s="428">
        <v>160</v>
      </c>
      <c r="AX31" s="428"/>
      <c r="AY31" s="428"/>
      <c r="AZ31" s="428"/>
      <c r="BA31" s="428"/>
      <c r="BB31" s="428">
        <v>224</v>
      </c>
      <c r="BC31" s="428"/>
      <c r="BD31" s="428"/>
      <c r="BE31" s="428"/>
      <c r="BF31" s="428"/>
      <c r="BG31" s="428">
        <v>467</v>
      </c>
      <c r="BH31" s="428"/>
      <c r="BI31" s="428"/>
      <c r="BJ31" s="428"/>
      <c r="BK31" s="428"/>
      <c r="BL31" s="161"/>
      <c r="BM31" s="428">
        <v>46</v>
      </c>
      <c r="BN31" s="428"/>
      <c r="BO31" s="428"/>
      <c r="BP31" s="428"/>
      <c r="BQ31" s="428"/>
      <c r="BR31" s="428">
        <v>54</v>
      </c>
      <c r="BS31" s="428"/>
      <c r="BT31" s="428"/>
      <c r="BU31" s="428"/>
      <c r="BV31" s="428"/>
      <c r="BW31" s="319">
        <v>97</v>
      </c>
      <c r="BX31" s="319"/>
      <c r="BY31" s="319"/>
      <c r="BZ31" s="319"/>
      <c r="CA31" s="319"/>
      <c r="CB31" s="428">
        <v>55</v>
      </c>
      <c r="CC31" s="428"/>
      <c r="CD31" s="428"/>
      <c r="CE31" s="428"/>
      <c r="CF31" s="428"/>
      <c r="CG31" s="319">
        <v>67</v>
      </c>
      <c r="CH31" s="319"/>
      <c r="CI31" s="319"/>
      <c r="CJ31" s="319"/>
      <c r="CK31" s="319"/>
      <c r="CL31" s="428">
        <v>93</v>
      </c>
      <c r="CM31" s="428"/>
      <c r="CN31" s="428"/>
      <c r="CO31" s="428"/>
      <c r="CP31" s="428"/>
      <c r="CQ31" s="428">
        <v>197</v>
      </c>
      <c r="CR31" s="428"/>
      <c r="CS31" s="428"/>
      <c r="CT31" s="428"/>
      <c r="CU31" s="428"/>
      <c r="CV31" s="428">
        <v>26</v>
      </c>
      <c r="CW31" s="428"/>
      <c r="CX31" s="428"/>
      <c r="CY31" s="428"/>
      <c r="CZ31" s="428"/>
      <c r="DA31" s="428">
        <v>199</v>
      </c>
      <c r="DB31" s="428"/>
      <c r="DC31" s="428"/>
      <c r="DD31" s="428"/>
      <c r="DE31" s="428"/>
      <c r="DF31" s="428">
        <v>203</v>
      </c>
      <c r="DG31" s="428"/>
      <c r="DH31" s="428"/>
      <c r="DI31" s="428"/>
      <c r="DJ31" s="428"/>
      <c r="DK31" s="428">
        <v>57</v>
      </c>
      <c r="DL31" s="428"/>
      <c r="DM31" s="428"/>
      <c r="DN31" s="428"/>
      <c r="DO31" s="428"/>
    </row>
    <row r="32" spans="1:119" ht="12.75" customHeight="1" x14ac:dyDescent="0.15">
      <c r="A32" s="502" t="s">
        <v>56</v>
      </c>
      <c r="B32" s="502"/>
      <c r="C32" s="502"/>
      <c r="D32" s="502"/>
      <c r="E32" s="502"/>
      <c r="F32" s="502"/>
      <c r="G32" s="502"/>
      <c r="H32" s="502"/>
      <c r="I32" s="502"/>
      <c r="J32" s="429">
        <v>3403</v>
      </c>
      <c r="K32" s="349"/>
      <c r="L32" s="349"/>
      <c r="M32" s="349"/>
      <c r="N32" s="349"/>
      <c r="O32" s="166"/>
      <c r="P32" s="428">
        <v>39</v>
      </c>
      <c r="Q32" s="428"/>
      <c r="R32" s="428"/>
      <c r="S32" s="428"/>
      <c r="T32" s="428"/>
      <c r="U32" s="319">
        <v>39</v>
      </c>
      <c r="V32" s="319"/>
      <c r="W32" s="319"/>
      <c r="X32" s="319"/>
      <c r="Y32" s="319" t="s">
        <v>673</v>
      </c>
      <c r="Z32" s="319"/>
      <c r="AA32" s="319"/>
      <c r="AB32" s="319"/>
      <c r="AC32" s="319" t="s">
        <v>698</v>
      </c>
      <c r="AD32" s="654"/>
      <c r="AE32" s="654"/>
      <c r="AF32" s="654"/>
      <c r="AG32" s="654"/>
      <c r="AH32" s="428">
        <v>303</v>
      </c>
      <c r="AI32" s="428"/>
      <c r="AJ32" s="428"/>
      <c r="AK32" s="428"/>
      <c r="AL32" s="428"/>
      <c r="AM32" s="428">
        <v>859</v>
      </c>
      <c r="AN32" s="428"/>
      <c r="AO32" s="428"/>
      <c r="AP32" s="428"/>
      <c r="AQ32" s="428"/>
      <c r="AR32" s="428">
        <v>22</v>
      </c>
      <c r="AS32" s="428"/>
      <c r="AT32" s="428"/>
      <c r="AU32" s="428"/>
      <c r="AV32" s="428"/>
      <c r="AW32" s="428">
        <v>168</v>
      </c>
      <c r="AX32" s="428"/>
      <c r="AY32" s="428"/>
      <c r="AZ32" s="428"/>
      <c r="BA32" s="428"/>
      <c r="BB32" s="428">
        <v>312</v>
      </c>
      <c r="BC32" s="428"/>
      <c r="BD32" s="428"/>
      <c r="BE32" s="428"/>
      <c r="BF32" s="428"/>
      <c r="BG32" s="428">
        <v>501</v>
      </c>
      <c r="BH32" s="428"/>
      <c r="BI32" s="428"/>
      <c r="BJ32" s="428"/>
      <c r="BK32" s="428"/>
      <c r="BL32" s="161"/>
      <c r="BM32" s="428">
        <v>47</v>
      </c>
      <c r="BN32" s="428"/>
      <c r="BO32" s="428"/>
      <c r="BP32" s="428"/>
      <c r="BQ32" s="428"/>
      <c r="BR32" s="428">
        <v>55</v>
      </c>
      <c r="BS32" s="428"/>
      <c r="BT32" s="428"/>
      <c r="BU32" s="428"/>
      <c r="BV32" s="428"/>
      <c r="BW32" s="319">
        <v>125</v>
      </c>
      <c r="BX32" s="319"/>
      <c r="BY32" s="319"/>
      <c r="BZ32" s="319"/>
      <c r="CA32" s="319"/>
      <c r="CB32" s="428">
        <v>88</v>
      </c>
      <c r="CC32" s="428"/>
      <c r="CD32" s="428"/>
      <c r="CE32" s="428"/>
      <c r="CF32" s="428"/>
      <c r="CG32" s="319">
        <v>73</v>
      </c>
      <c r="CH32" s="319"/>
      <c r="CI32" s="319"/>
      <c r="CJ32" s="319"/>
      <c r="CK32" s="319"/>
      <c r="CL32" s="428">
        <v>85</v>
      </c>
      <c r="CM32" s="428"/>
      <c r="CN32" s="428"/>
      <c r="CO32" s="428"/>
      <c r="CP32" s="428"/>
      <c r="CQ32" s="428">
        <v>195</v>
      </c>
      <c r="CR32" s="428"/>
      <c r="CS32" s="428"/>
      <c r="CT32" s="428"/>
      <c r="CU32" s="428"/>
      <c r="CV32" s="428">
        <v>29</v>
      </c>
      <c r="CW32" s="428"/>
      <c r="CX32" s="428"/>
      <c r="CY32" s="428"/>
      <c r="CZ32" s="428"/>
      <c r="DA32" s="428">
        <v>236</v>
      </c>
      <c r="DB32" s="428"/>
      <c r="DC32" s="428"/>
      <c r="DD32" s="428"/>
      <c r="DE32" s="428"/>
      <c r="DF32" s="428">
        <v>195</v>
      </c>
      <c r="DG32" s="428"/>
      <c r="DH32" s="428"/>
      <c r="DI32" s="428"/>
      <c r="DJ32" s="428"/>
      <c r="DK32" s="428">
        <v>71</v>
      </c>
      <c r="DL32" s="428"/>
      <c r="DM32" s="428"/>
      <c r="DN32" s="428"/>
      <c r="DO32" s="428"/>
    </row>
    <row r="33" spans="1:119" ht="12.75" customHeight="1" x14ac:dyDescent="0.15">
      <c r="A33" s="502" t="s">
        <v>503</v>
      </c>
      <c r="B33" s="502"/>
      <c r="C33" s="502"/>
      <c r="D33" s="502"/>
      <c r="E33" s="502"/>
      <c r="F33" s="502"/>
      <c r="G33" s="502"/>
      <c r="H33" s="502"/>
      <c r="I33" s="502"/>
      <c r="J33" s="429">
        <v>3872</v>
      </c>
      <c r="K33" s="349"/>
      <c r="L33" s="349"/>
      <c r="M33" s="349"/>
      <c r="N33" s="349"/>
      <c r="O33" s="166"/>
      <c r="P33" s="428">
        <v>42</v>
      </c>
      <c r="Q33" s="428"/>
      <c r="R33" s="428"/>
      <c r="S33" s="428"/>
      <c r="T33" s="428"/>
      <c r="U33" s="319">
        <v>41</v>
      </c>
      <c r="V33" s="319"/>
      <c r="W33" s="319"/>
      <c r="X33" s="319"/>
      <c r="Y33" s="319">
        <v>1</v>
      </c>
      <c r="Z33" s="319"/>
      <c r="AA33" s="319"/>
      <c r="AB33" s="319"/>
      <c r="AC33" s="319" t="s">
        <v>698</v>
      </c>
      <c r="AD33" s="654"/>
      <c r="AE33" s="654"/>
      <c r="AF33" s="654"/>
      <c r="AG33" s="654"/>
      <c r="AH33" s="428">
        <v>334</v>
      </c>
      <c r="AI33" s="428"/>
      <c r="AJ33" s="428"/>
      <c r="AK33" s="428"/>
      <c r="AL33" s="428"/>
      <c r="AM33" s="428">
        <v>974</v>
      </c>
      <c r="AN33" s="428"/>
      <c r="AO33" s="428"/>
      <c r="AP33" s="428"/>
      <c r="AQ33" s="428"/>
      <c r="AR33" s="428">
        <v>37</v>
      </c>
      <c r="AS33" s="428"/>
      <c r="AT33" s="428"/>
      <c r="AU33" s="428"/>
      <c r="AV33" s="428"/>
      <c r="AW33" s="428">
        <v>162</v>
      </c>
      <c r="AX33" s="428"/>
      <c r="AY33" s="428"/>
      <c r="AZ33" s="428"/>
      <c r="BA33" s="428"/>
      <c r="BB33" s="428">
        <v>391</v>
      </c>
      <c r="BC33" s="428"/>
      <c r="BD33" s="428"/>
      <c r="BE33" s="428"/>
      <c r="BF33" s="428"/>
      <c r="BG33" s="428">
        <v>634</v>
      </c>
      <c r="BH33" s="428"/>
      <c r="BI33" s="428"/>
      <c r="BJ33" s="428"/>
      <c r="BK33" s="428"/>
      <c r="BL33" s="161"/>
      <c r="BM33" s="428">
        <v>61</v>
      </c>
      <c r="BN33" s="428"/>
      <c r="BO33" s="428"/>
      <c r="BP33" s="428"/>
      <c r="BQ33" s="428"/>
      <c r="BR33" s="428">
        <v>66</v>
      </c>
      <c r="BS33" s="428"/>
      <c r="BT33" s="428"/>
      <c r="BU33" s="428"/>
      <c r="BV33" s="428"/>
      <c r="BW33" s="319">
        <v>123</v>
      </c>
      <c r="BX33" s="319"/>
      <c r="BY33" s="319"/>
      <c r="BZ33" s="319"/>
      <c r="CA33" s="319"/>
      <c r="CB33" s="428">
        <v>86</v>
      </c>
      <c r="CC33" s="428"/>
      <c r="CD33" s="428"/>
      <c r="CE33" s="428"/>
      <c r="CF33" s="428"/>
      <c r="CG33" s="319">
        <v>81</v>
      </c>
      <c r="CH33" s="319"/>
      <c r="CI33" s="319"/>
      <c r="CJ33" s="319"/>
      <c r="CK33" s="319"/>
      <c r="CL33" s="428">
        <v>83</v>
      </c>
      <c r="CM33" s="428"/>
      <c r="CN33" s="428"/>
      <c r="CO33" s="428"/>
      <c r="CP33" s="428"/>
      <c r="CQ33" s="428">
        <v>182</v>
      </c>
      <c r="CR33" s="428"/>
      <c r="CS33" s="428"/>
      <c r="CT33" s="428"/>
      <c r="CU33" s="428"/>
      <c r="CV33" s="428">
        <v>36</v>
      </c>
      <c r="CW33" s="428"/>
      <c r="CX33" s="428"/>
      <c r="CY33" s="428"/>
      <c r="CZ33" s="428"/>
      <c r="DA33" s="428">
        <v>261</v>
      </c>
      <c r="DB33" s="428"/>
      <c r="DC33" s="428"/>
      <c r="DD33" s="428"/>
      <c r="DE33" s="428"/>
      <c r="DF33" s="428">
        <v>238</v>
      </c>
      <c r="DG33" s="428"/>
      <c r="DH33" s="428"/>
      <c r="DI33" s="428"/>
      <c r="DJ33" s="428"/>
      <c r="DK33" s="428">
        <v>80</v>
      </c>
      <c r="DL33" s="428"/>
      <c r="DM33" s="428"/>
      <c r="DN33" s="428"/>
      <c r="DO33" s="428"/>
    </row>
    <row r="34" spans="1:119" ht="12.75" customHeight="1" x14ac:dyDescent="0.15">
      <c r="A34" s="502" t="s">
        <v>540</v>
      </c>
      <c r="B34" s="502"/>
      <c r="C34" s="502"/>
      <c r="D34" s="502"/>
      <c r="E34" s="502"/>
      <c r="F34" s="502"/>
      <c r="G34" s="502"/>
      <c r="H34" s="502"/>
      <c r="I34" s="502"/>
      <c r="J34" s="429">
        <v>3398</v>
      </c>
      <c r="K34" s="349"/>
      <c r="L34" s="349"/>
      <c r="M34" s="349"/>
      <c r="N34" s="349"/>
      <c r="O34" s="166"/>
      <c r="P34" s="428">
        <v>24</v>
      </c>
      <c r="Q34" s="428"/>
      <c r="R34" s="428"/>
      <c r="S34" s="428"/>
      <c r="T34" s="428"/>
      <c r="U34" s="319">
        <v>24</v>
      </c>
      <c r="V34" s="319"/>
      <c r="W34" s="319"/>
      <c r="X34" s="319"/>
      <c r="Y34" s="319">
        <v>1</v>
      </c>
      <c r="Z34" s="654"/>
      <c r="AA34" s="654"/>
      <c r="AB34" s="654"/>
      <c r="AC34" s="319" t="s">
        <v>698</v>
      </c>
      <c r="AD34" s="654"/>
      <c r="AE34" s="654"/>
      <c r="AF34" s="654"/>
      <c r="AG34" s="654"/>
      <c r="AH34" s="428">
        <v>317</v>
      </c>
      <c r="AI34" s="428"/>
      <c r="AJ34" s="428"/>
      <c r="AK34" s="428"/>
      <c r="AL34" s="428"/>
      <c r="AM34" s="428">
        <v>896</v>
      </c>
      <c r="AN34" s="428"/>
      <c r="AO34" s="428"/>
      <c r="AP34" s="428"/>
      <c r="AQ34" s="428"/>
      <c r="AR34" s="428">
        <v>35</v>
      </c>
      <c r="AS34" s="428"/>
      <c r="AT34" s="428"/>
      <c r="AU34" s="428"/>
      <c r="AV34" s="428"/>
      <c r="AW34" s="428">
        <v>145</v>
      </c>
      <c r="AX34" s="428"/>
      <c r="AY34" s="428"/>
      <c r="AZ34" s="428"/>
      <c r="BA34" s="428"/>
      <c r="BB34" s="428">
        <v>359</v>
      </c>
      <c r="BC34" s="428"/>
      <c r="BD34" s="428"/>
      <c r="BE34" s="428"/>
      <c r="BF34" s="428"/>
      <c r="BG34" s="428">
        <v>448</v>
      </c>
      <c r="BH34" s="428"/>
      <c r="BI34" s="428"/>
      <c r="BJ34" s="428"/>
      <c r="BK34" s="428"/>
      <c r="BL34" s="161"/>
      <c r="BM34" s="428">
        <v>79</v>
      </c>
      <c r="BN34" s="428"/>
      <c r="BO34" s="428"/>
      <c r="BP34" s="428"/>
      <c r="BQ34" s="428"/>
      <c r="BR34" s="428">
        <v>65</v>
      </c>
      <c r="BS34" s="428"/>
      <c r="BT34" s="428"/>
      <c r="BU34" s="428"/>
      <c r="BV34" s="428"/>
      <c r="BW34" s="319">
        <v>136</v>
      </c>
      <c r="BX34" s="319"/>
      <c r="BY34" s="319"/>
      <c r="BZ34" s="319"/>
      <c r="CA34" s="319"/>
      <c r="CB34" s="428">
        <v>59</v>
      </c>
      <c r="CC34" s="428"/>
      <c r="CD34" s="428"/>
      <c r="CE34" s="428"/>
      <c r="CF34" s="428"/>
      <c r="CG34" s="319">
        <v>65</v>
      </c>
      <c r="CH34" s="319"/>
      <c r="CI34" s="319"/>
      <c r="CJ34" s="319"/>
      <c r="CK34" s="319"/>
      <c r="CL34" s="428">
        <v>102</v>
      </c>
      <c r="CM34" s="428"/>
      <c r="CN34" s="428"/>
      <c r="CO34" s="428"/>
      <c r="CP34" s="428"/>
      <c r="CQ34" s="428">
        <v>148</v>
      </c>
      <c r="CR34" s="428"/>
      <c r="CS34" s="428"/>
      <c r="CT34" s="428"/>
      <c r="CU34" s="428"/>
      <c r="CV34" s="428">
        <v>18</v>
      </c>
      <c r="CW34" s="428"/>
      <c r="CX34" s="428"/>
      <c r="CY34" s="428"/>
      <c r="CZ34" s="428"/>
      <c r="DA34" s="428">
        <v>214</v>
      </c>
      <c r="DB34" s="428"/>
      <c r="DC34" s="428"/>
      <c r="DD34" s="428"/>
      <c r="DE34" s="428"/>
      <c r="DF34" s="428">
        <v>218</v>
      </c>
      <c r="DG34" s="428"/>
      <c r="DH34" s="428"/>
      <c r="DI34" s="428"/>
      <c r="DJ34" s="428"/>
      <c r="DK34" s="428">
        <v>69</v>
      </c>
      <c r="DL34" s="428"/>
      <c r="DM34" s="428"/>
      <c r="DN34" s="428"/>
      <c r="DO34" s="428"/>
    </row>
    <row r="35" spans="1:119" ht="12.75" customHeight="1" x14ac:dyDescent="0.15">
      <c r="A35" s="502" t="s">
        <v>235</v>
      </c>
      <c r="B35" s="502"/>
      <c r="C35" s="502"/>
      <c r="D35" s="502"/>
      <c r="E35" s="502"/>
      <c r="F35" s="502"/>
      <c r="G35" s="502"/>
      <c r="H35" s="502"/>
      <c r="I35" s="502"/>
      <c r="J35" s="429">
        <v>3130</v>
      </c>
      <c r="K35" s="349"/>
      <c r="L35" s="349"/>
      <c r="M35" s="349"/>
      <c r="N35" s="349"/>
      <c r="O35" s="166"/>
      <c r="P35" s="428">
        <v>40</v>
      </c>
      <c r="Q35" s="428"/>
      <c r="R35" s="428"/>
      <c r="S35" s="428"/>
      <c r="T35" s="428"/>
      <c r="U35" s="319">
        <v>40</v>
      </c>
      <c r="V35" s="319"/>
      <c r="W35" s="319"/>
      <c r="X35" s="319"/>
      <c r="Y35" s="319" t="s">
        <v>673</v>
      </c>
      <c r="Z35" s="319"/>
      <c r="AA35" s="319"/>
      <c r="AB35" s="319"/>
      <c r="AC35" s="319" t="s">
        <v>698</v>
      </c>
      <c r="AD35" s="654"/>
      <c r="AE35" s="654"/>
      <c r="AF35" s="654"/>
      <c r="AG35" s="654"/>
      <c r="AH35" s="428">
        <v>241</v>
      </c>
      <c r="AI35" s="428"/>
      <c r="AJ35" s="428"/>
      <c r="AK35" s="428"/>
      <c r="AL35" s="428"/>
      <c r="AM35" s="428">
        <v>757</v>
      </c>
      <c r="AN35" s="428"/>
      <c r="AO35" s="428"/>
      <c r="AP35" s="428"/>
      <c r="AQ35" s="428"/>
      <c r="AR35" s="428">
        <v>30</v>
      </c>
      <c r="AS35" s="428"/>
      <c r="AT35" s="428"/>
      <c r="AU35" s="428"/>
      <c r="AV35" s="428"/>
      <c r="AW35" s="428">
        <v>158</v>
      </c>
      <c r="AX35" s="428"/>
      <c r="AY35" s="428"/>
      <c r="AZ35" s="428"/>
      <c r="BA35" s="428"/>
      <c r="BB35" s="428">
        <v>267</v>
      </c>
      <c r="BC35" s="428"/>
      <c r="BD35" s="428"/>
      <c r="BE35" s="428"/>
      <c r="BF35" s="428"/>
      <c r="BG35" s="428">
        <v>414</v>
      </c>
      <c r="BH35" s="428"/>
      <c r="BI35" s="428"/>
      <c r="BJ35" s="428"/>
      <c r="BK35" s="428"/>
      <c r="BL35" s="161"/>
      <c r="BM35" s="428">
        <v>91</v>
      </c>
      <c r="BN35" s="428"/>
      <c r="BO35" s="428"/>
      <c r="BP35" s="428"/>
      <c r="BQ35" s="428"/>
      <c r="BR35" s="428">
        <v>68</v>
      </c>
      <c r="BS35" s="428"/>
      <c r="BT35" s="428"/>
      <c r="BU35" s="428"/>
      <c r="BV35" s="428"/>
      <c r="BW35" s="319">
        <v>153</v>
      </c>
      <c r="BX35" s="319"/>
      <c r="BY35" s="319"/>
      <c r="BZ35" s="319"/>
      <c r="CA35" s="319"/>
      <c r="CB35" s="428">
        <v>63</v>
      </c>
      <c r="CC35" s="428"/>
      <c r="CD35" s="428"/>
      <c r="CE35" s="428"/>
      <c r="CF35" s="428"/>
      <c r="CG35" s="319">
        <v>47</v>
      </c>
      <c r="CH35" s="319"/>
      <c r="CI35" s="319"/>
      <c r="CJ35" s="319"/>
      <c r="CK35" s="319"/>
      <c r="CL35" s="428">
        <v>149</v>
      </c>
      <c r="CM35" s="428"/>
      <c r="CN35" s="428"/>
      <c r="CO35" s="428"/>
      <c r="CP35" s="428"/>
      <c r="CQ35" s="428">
        <v>118</v>
      </c>
      <c r="CR35" s="428"/>
      <c r="CS35" s="428"/>
      <c r="CT35" s="428"/>
      <c r="CU35" s="428"/>
      <c r="CV35" s="428">
        <v>32</v>
      </c>
      <c r="CW35" s="428"/>
      <c r="CX35" s="428"/>
      <c r="CY35" s="428"/>
      <c r="CZ35" s="428"/>
      <c r="DA35" s="428">
        <v>196</v>
      </c>
      <c r="DB35" s="428"/>
      <c r="DC35" s="428"/>
      <c r="DD35" s="428"/>
      <c r="DE35" s="428"/>
      <c r="DF35" s="428">
        <v>249</v>
      </c>
      <c r="DG35" s="428"/>
      <c r="DH35" s="428"/>
      <c r="DI35" s="428"/>
      <c r="DJ35" s="428"/>
      <c r="DK35" s="428">
        <v>57</v>
      </c>
      <c r="DL35" s="428"/>
      <c r="DM35" s="428"/>
      <c r="DN35" s="428"/>
      <c r="DO35" s="428"/>
    </row>
    <row r="36" spans="1:119" ht="12.75" customHeight="1" x14ac:dyDescent="0.15">
      <c r="A36" s="502" t="s">
        <v>435</v>
      </c>
      <c r="B36" s="502"/>
      <c r="C36" s="502"/>
      <c r="D36" s="502"/>
      <c r="E36" s="502"/>
      <c r="F36" s="502"/>
      <c r="G36" s="502"/>
      <c r="H36" s="502"/>
      <c r="I36" s="502"/>
      <c r="J36" s="429">
        <v>2913</v>
      </c>
      <c r="K36" s="349"/>
      <c r="L36" s="349"/>
      <c r="M36" s="349"/>
      <c r="N36" s="349"/>
      <c r="O36" s="166"/>
      <c r="P36" s="428">
        <v>83</v>
      </c>
      <c r="Q36" s="428"/>
      <c r="R36" s="428"/>
      <c r="S36" s="428"/>
      <c r="T36" s="428"/>
      <c r="U36" s="319">
        <v>83</v>
      </c>
      <c r="V36" s="319"/>
      <c r="W36" s="319"/>
      <c r="X36" s="319"/>
      <c r="Y36" s="319" t="s">
        <v>673</v>
      </c>
      <c r="Z36" s="319"/>
      <c r="AA36" s="319"/>
      <c r="AB36" s="319"/>
      <c r="AC36" s="319" t="s">
        <v>698</v>
      </c>
      <c r="AD36" s="654"/>
      <c r="AE36" s="654"/>
      <c r="AF36" s="654"/>
      <c r="AG36" s="654"/>
      <c r="AH36" s="428">
        <v>238</v>
      </c>
      <c r="AI36" s="428"/>
      <c r="AJ36" s="428"/>
      <c r="AK36" s="428"/>
      <c r="AL36" s="428"/>
      <c r="AM36" s="428">
        <v>564</v>
      </c>
      <c r="AN36" s="428"/>
      <c r="AO36" s="428"/>
      <c r="AP36" s="428"/>
      <c r="AQ36" s="428"/>
      <c r="AR36" s="428">
        <v>21</v>
      </c>
      <c r="AS36" s="428"/>
      <c r="AT36" s="428"/>
      <c r="AU36" s="428"/>
      <c r="AV36" s="428"/>
      <c r="AW36" s="428">
        <v>108</v>
      </c>
      <c r="AX36" s="428"/>
      <c r="AY36" s="428"/>
      <c r="AZ36" s="428"/>
      <c r="BA36" s="428"/>
      <c r="BB36" s="428">
        <v>271</v>
      </c>
      <c r="BC36" s="428"/>
      <c r="BD36" s="428"/>
      <c r="BE36" s="428"/>
      <c r="BF36" s="428"/>
      <c r="BG36" s="428">
        <v>378</v>
      </c>
      <c r="BH36" s="428"/>
      <c r="BI36" s="428"/>
      <c r="BJ36" s="428"/>
      <c r="BK36" s="428"/>
      <c r="BL36" s="161"/>
      <c r="BM36" s="428">
        <v>114</v>
      </c>
      <c r="BN36" s="428"/>
      <c r="BO36" s="428"/>
      <c r="BP36" s="428"/>
      <c r="BQ36" s="428"/>
      <c r="BR36" s="428">
        <v>95</v>
      </c>
      <c r="BS36" s="428"/>
      <c r="BT36" s="428"/>
      <c r="BU36" s="428"/>
      <c r="BV36" s="428"/>
      <c r="BW36" s="319">
        <v>135</v>
      </c>
      <c r="BX36" s="319"/>
      <c r="BY36" s="319"/>
      <c r="BZ36" s="319"/>
      <c r="CA36" s="319"/>
      <c r="CB36" s="428">
        <v>58</v>
      </c>
      <c r="CC36" s="428"/>
      <c r="CD36" s="428"/>
      <c r="CE36" s="428"/>
      <c r="CF36" s="428"/>
      <c r="CG36" s="319">
        <v>67</v>
      </c>
      <c r="CH36" s="319"/>
      <c r="CI36" s="319"/>
      <c r="CJ36" s="319"/>
      <c r="CK36" s="319"/>
      <c r="CL36" s="428">
        <v>154</v>
      </c>
      <c r="CM36" s="428"/>
      <c r="CN36" s="428"/>
      <c r="CO36" s="428"/>
      <c r="CP36" s="428"/>
      <c r="CQ36" s="428">
        <v>158</v>
      </c>
      <c r="CR36" s="428"/>
      <c r="CS36" s="428"/>
      <c r="CT36" s="428"/>
      <c r="CU36" s="428"/>
      <c r="CV36" s="428">
        <v>17</v>
      </c>
      <c r="CW36" s="428"/>
      <c r="CX36" s="428"/>
      <c r="CY36" s="428"/>
      <c r="CZ36" s="428"/>
      <c r="DA36" s="428">
        <v>257</v>
      </c>
      <c r="DB36" s="428"/>
      <c r="DC36" s="428"/>
      <c r="DD36" s="428"/>
      <c r="DE36" s="428"/>
      <c r="DF36" s="428">
        <v>139</v>
      </c>
      <c r="DG36" s="428"/>
      <c r="DH36" s="428"/>
      <c r="DI36" s="428"/>
      <c r="DJ36" s="428"/>
      <c r="DK36" s="428">
        <v>56</v>
      </c>
      <c r="DL36" s="428"/>
      <c r="DM36" s="428"/>
      <c r="DN36" s="428"/>
      <c r="DO36" s="428"/>
    </row>
    <row r="37" spans="1:119" ht="12.75" customHeight="1" x14ac:dyDescent="0.15">
      <c r="A37" s="502" t="s">
        <v>536</v>
      </c>
      <c r="B37" s="502"/>
      <c r="C37" s="502"/>
      <c r="D37" s="502"/>
      <c r="E37" s="502"/>
      <c r="F37" s="502"/>
      <c r="G37" s="502"/>
      <c r="H37" s="502"/>
      <c r="I37" s="502"/>
      <c r="J37" s="429">
        <v>2432</v>
      </c>
      <c r="K37" s="349"/>
      <c r="L37" s="349"/>
      <c r="M37" s="349"/>
      <c r="N37" s="349"/>
      <c r="O37" s="166"/>
      <c r="P37" s="428">
        <v>168</v>
      </c>
      <c r="Q37" s="428"/>
      <c r="R37" s="428"/>
      <c r="S37" s="428"/>
      <c r="T37" s="428"/>
      <c r="U37" s="319">
        <v>168</v>
      </c>
      <c r="V37" s="319"/>
      <c r="W37" s="319"/>
      <c r="X37" s="319"/>
      <c r="Y37" s="319">
        <v>1</v>
      </c>
      <c r="Z37" s="319"/>
      <c r="AA37" s="319"/>
      <c r="AB37" s="319"/>
      <c r="AC37" s="319" t="s">
        <v>698</v>
      </c>
      <c r="AD37" s="654"/>
      <c r="AE37" s="654"/>
      <c r="AF37" s="654"/>
      <c r="AG37" s="654"/>
      <c r="AH37" s="428">
        <v>246</v>
      </c>
      <c r="AI37" s="428"/>
      <c r="AJ37" s="428"/>
      <c r="AK37" s="428"/>
      <c r="AL37" s="428"/>
      <c r="AM37" s="428">
        <v>330</v>
      </c>
      <c r="AN37" s="428"/>
      <c r="AO37" s="428"/>
      <c r="AP37" s="428"/>
      <c r="AQ37" s="428"/>
      <c r="AR37" s="319">
        <v>6</v>
      </c>
      <c r="AS37" s="319"/>
      <c r="AT37" s="319"/>
      <c r="AU37" s="319"/>
      <c r="AV37" s="319"/>
      <c r="AW37" s="428">
        <v>36</v>
      </c>
      <c r="AX37" s="428"/>
      <c r="AY37" s="428"/>
      <c r="AZ37" s="428"/>
      <c r="BA37" s="428"/>
      <c r="BB37" s="428">
        <v>211</v>
      </c>
      <c r="BC37" s="428"/>
      <c r="BD37" s="428"/>
      <c r="BE37" s="428"/>
      <c r="BF37" s="428"/>
      <c r="BG37" s="428">
        <v>298</v>
      </c>
      <c r="BH37" s="428"/>
      <c r="BI37" s="428"/>
      <c r="BJ37" s="428"/>
      <c r="BK37" s="428"/>
      <c r="BL37" s="161"/>
      <c r="BM37" s="428">
        <v>34</v>
      </c>
      <c r="BN37" s="428"/>
      <c r="BO37" s="428"/>
      <c r="BP37" s="428"/>
      <c r="BQ37" s="428"/>
      <c r="BR37" s="428">
        <v>122</v>
      </c>
      <c r="BS37" s="428"/>
      <c r="BT37" s="428"/>
      <c r="BU37" s="428"/>
      <c r="BV37" s="428"/>
      <c r="BW37" s="319">
        <v>138</v>
      </c>
      <c r="BX37" s="319"/>
      <c r="BY37" s="319"/>
      <c r="BZ37" s="319"/>
      <c r="CA37" s="319"/>
      <c r="CB37" s="428">
        <v>75</v>
      </c>
      <c r="CC37" s="428"/>
      <c r="CD37" s="428"/>
      <c r="CE37" s="428"/>
      <c r="CF37" s="428"/>
      <c r="CG37" s="319">
        <v>78</v>
      </c>
      <c r="CH37" s="319"/>
      <c r="CI37" s="319"/>
      <c r="CJ37" s="319"/>
      <c r="CK37" s="319"/>
      <c r="CL37" s="428">
        <v>106</v>
      </c>
      <c r="CM37" s="428"/>
      <c r="CN37" s="428"/>
      <c r="CO37" s="428"/>
      <c r="CP37" s="428"/>
      <c r="CQ37" s="428">
        <v>160</v>
      </c>
      <c r="CR37" s="428"/>
      <c r="CS37" s="428"/>
      <c r="CT37" s="428"/>
      <c r="CU37" s="428"/>
      <c r="CV37" s="428">
        <v>6</v>
      </c>
      <c r="CW37" s="428"/>
      <c r="CX37" s="428"/>
      <c r="CY37" s="428"/>
      <c r="CZ37" s="428"/>
      <c r="DA37" s="428">
        <v>294</v>
      </c>
      <c r="DB37" s="428"/>
      <c r="DC37" s="428"/>
      <c r="DD37" s="428"/>
      <c r="DE37" s="428"/>
      <c r="DF37" s="428">
        <v>47</v>
      </c>
      <c r="DG37" s="428"/>
      <c r="DH37" s="428"/>
      <c r="DI37" s="428"/>
      <c r="DJ37" s="428"/>
      <c r="DK37" s="428">
        <v>76</v>
      </c>
      <c r="DL37" s="428"/>
      <c r="DM37" s="428"/>
      <c r="DN37" s="428"/>
      <c r="DO37" s="428"/>
    </row>
    <row r="38" spans="1:119" ht="12.75" customHeight="1" x14ac:dyDescent="0.15">
      <c r="A38" s="502" t="s">
        <v>240</v>
      </c>
      <c r="B38" s="502"/>
      <c r="C38" s="502"/>
      <c r="D38" s="502"/>
      <c r="E38" s="502"/>
      <c r="F38" s="502"/>
      <c r="G38" s="502"/>
      <c r="H38" s="502"/>
      <c r="I38" s="502"/>
      <c r="J38" s="429">
        <v>1700</v>
      </c>
      <c r="K38" s="349"/>
      <c r="L38" s="349"/>
      <c r="M38" s="349"/>
      <c r="N38" s="349"/>
      <c r="O38" s="166"/>
      <c r="P38" s="428">
        <v>186</v>
      </c>
      <c r="Q38" s="428"/>
      <c r="R38" s="428"/>
      <c r="S38" s="428"/>
      <c r="T38" s="428"/>
      <c r="U38" s="319">
        <v>186</v>
      </c>
      <c r="V38" s="319"/>
      <c r="W38" s="319"/>
      <c r="X38" s="319"/>
      <c r="Y38" s="319">
        <v>1</v>
      </c>
      <c r="Z38" s="654"/>
      <c r="AA38" s="654"/>
      <c r="AB38" s="654"/>
      <c r="AC38" s="319">
        <v>1</v>
      </c>
      <c r="AD38" s="654"/>
      <c r="AE38" s="654"/>
      <c r="AF38" s="654"/>
      <c r="AG38" s="654"/>
      <c r="AH38" s="428">
        <v>163</v>
      </c>
      <c r="AI38" s="428"/>
      <c r="AJ38" s="428"/>
      <c r="AK38" s="428"/>
      <c r="AL38" s="428"/>
      <c r="AM38" s="428">
        <v>183</v>
      </c>
      <c r="AN38" s="428"/>
      <c r="AO38" s="428"/>
      <c r="AP38" s="428"/>
      <c r="AQ38" s="428"/>
      <c r="AR38" s="319">
        <v>7</v>
      </c>
      <c r="AS38" s="319"/>
      <c r="AT38" s="319"/>
      <c r="AU38" s="319"/>
      <c r="AV38" s="319"/>
      <c r="AW38" s="428">
        <v>19</v>
      </c>
      <c r="AX38" s="428"/>
      <c r="AY38" s="428"/>
      <c r="AZ38" s="428"/>
      <c r="BA38" s="428"/>
      <c r="BB38" s="428">
        <v>119</v>
      </c>
      <c r="BC38" s="428"/>
      <c r="BD38" s="428"/>
      <c r="BE38" s="428"/>
      <c r="BF38" s="428"/>
      <c r="BG38" s="428">
        <v>218</v>
      </c>
      <c r="BH38" s="428"/>
      <c r="BI38" s="428"/>
      <c r="BJ38" s="428"/>
      <c r="BK38" s="428"/>
      <c r="BL38" s="161"/>
      <c r="BM38" s="428">
        <v>6</v>
      </c>
      <c r="BN38" s="428"/>
      <c r="BO38" s="428"/>
      <c r="BP38" s="428"/>
      <c r="BQ38" s="428"/>
      <c r="BR38" s="428">
        <v>74</v>
      </c>
      <c r="BS38" s="428"/>
      <c r="BT38" s="428"/>
      <c r="BU38" s="428"/>
      <c r="BV38" s="428"/>
      <c r="BW38" s="319">
        <v>81</v>
      </c>
      <c r="BX38" s="319"/>
      <c r="BY38" s="319"/>
      <c r="BZ38" s="319"/>
      <c r="CA38" s="319"/>
      <c r="CB38" s="428">
        <v>63</v>
      </c>
      <c r="CC38" s="428"/>
      <c r="CD38" s="428"/>
      <c r="CE38" s="428"/>
      <c r="CF38" s="428"/>
      <c r="CG38" s="319">
        <v>64</v>
      </c>
      <c r="CH38" s="319"/>
      <c r="CI38" s="319"/>
      <c r="CJ38" s="319"/>
      <c r="CK38" s="319"/>
      <c r="CL38" s="428">
        <v>53</v>
      </c>
      <c r="CM38" s="428"/>
      <c r="CN38" s="428"/>
      <c r="CO38" s="428"/>
      <c r="CP38" s="428"/>
      <c r="CQ38" s="428">
        <v>102</v>
      </c>
      <c r="CR38" s="428"/>
      <c r="CS38" s="428"/>
      <c r="CT38" s="428"/>
      <c r="CU38" s="428"/>
      <c r="CV38" s="319">
        <v>3</v>
      </c>
      <c r="CW38" s="319"/>
      <c r="CX38" s="319"/>
      <c r="CY38" s="319"/>
      <c r="CZ38" s="319"/>
      <c r="DA38" s="428">
        <v>239</v>
      </c>
      <c r="DB38" s="428"/>
      <c r="DC38" s="428"/>
      <c r="DD38" s="428"/>
      <c r="DE38" s="428"/>
      <c r="DF38" s="428">
        <v>20</v>
      </c>
      <c r="DG38" s="428"/>
      <c r="DH38" s="428"/>
      <c r="DI38" s="428"/>
      <c r="DJ38" s="428"/>
      <c r="DK38" s="319">
        <v>98</v>
      </c>
      <c r="DL38" s="319"/>
      <c r="DM38" s="319"/>
      <c r="DN38" s="319"/>
      <c r="DO38" s="319"/>
    </row>
    <row r="39" spans="1:119" ht="12.75" customHeight="1" x14ac:dyDescent="0.15">
      <c r="A39" s="502" t="s">
        <v>190</v>
      </c>
      <c r="B39" s="502"/>
      <c r="C39" s="502"/>
      <c r="D39" s="502"/>
      <c r="E39" s="502"/>
      <c r="F39" s="502"/>
      <c r="G39" s="502"/>
      <c r="H39" s="502"/>
      <c r="I39" s="502"/>
      <c r="J39" s="429">
        <v>717</v>
      </c>
      <c r="K39" s="349"/>
      <c r="L39" s="349"/>
      <c r="M39" s="349"/>
      <c r="N39" s="349"/>
      <c r="O39" s="166"/>
      <c r="P39" s="428">
        <v>92</v>
      </c>
      <c r="Q39" s="428"/>
      <c r="R39" s="428"/>
      <c r="S39" s="428"/>
      <c r="T39" s="428"/>
      <c r="U39" s="319">
        <v>91</v>
      </c>
      <c r="V39" s="319"/>
      <c r="W39" s="319"/>
      <c r="X39" s="319"/>
      <c r="Y39" s="319" t="s">
        <v>673</v>
      </c>
      <c r="Z39" s="319"/>
      <c r="AA39" s="319"/>
      <c r="AB39" s="319"/>
      <c r="AC39" s="319" t="s">
        <v>698</v>
      </c>
      <c r="AD39" s="654"/>
      <c r="AE39" s="654"/>
      <c r="AF39" s="654"/>
      <c r="AG39" s="654"/>
      <c r="AH39" s="428">
        <v>56</v>
      </c>
      <c r="AI39" s="428"/>
      <c r="AJ39" s="428"/>
      <c r="AK39" s="428"/>
      <c r="AL39" s="428"/>
      <c r="AM39" s="428">
        <v>86</v>
      </c>
      <c r="AN39" s="428"/>
      <c r="AO39" s="428"/>
      <c r="AP39" s="428"/>
      <c r="AQ39" s="428"/>
      <c r="AR39" s="319">
        <v>1</v>
      </c>
      <c r="AS39" s="319"/>
      <c r="AT39" s="319"/>
      <c r="AU39" s="319"/>
      <c r="AV39" s="319"/>
      <c r="AW39" s="319">
        <v>6</v>
      </c>
      <c r="AX39" s="319"/>
      <c r="AY39" s="319"/>
      <c r="AZ39" s="319"/>
      <c r="BA39" s="319"/>
      <c r="BB39" s="319">
        <v>32</v>
      </c>
      <c r="BC39" s="319"/>
      <c r="BD39" s="319"/>
      <c r="BE39" s="319"/>
      <c r="BF39" s="319"/>
      <c r="BG39" s="428">
        <v>93</v>
      </c>
      <c r="BH39" s="428"/>
      <c r="BI39" s="428"/>
      <c r="BJ39" s="428"/>
      <c r="BK39" s="428"/>
      <c r="BL39" s="161"/>
      <c r="BM39" s="319">
        <v>2</v>
      </c>
      <c r="BN39" s="319"/>
      <c r="BO39" s="319"/>
      <c r="BP39" s="319"/>
      <c r="BQ39" s="319"/>
      <c r="BR39" s="428">
        <v>31</v>
      </c>
      <c r="BS39" s="428"/>
      <c r="BT39" s="428"/>
      <c r="BU39" s="428"/>
      <c r="BV39" s="428"/>
      <c r="BW39" s="319">
        <v>35</v>
      </c>
      <c r="BX39" s="319"/>
      <c r="BY39" s="319"/>
      <c r="BZ39" s="319"/>
      <c r="CA39" s="319"/>
      <c r="CB39" s="428">
        <v>23</v>
      </c>
      <c r="CC39" s="428"/>
      <c r="CD39" s="428"/>
      <c r="CE39" s="428"/>
      <c r="CF39" s="428"/>
      <c r="CG39" s="319">
        <v>40</v>
      </c>
      <c r="CH39" s="319"/>
      <c r="CI39" s="319"/>
      <c r="CJ39" s="319"/>
      <c r="CK39" s="319"/>
      <c r="CL39" s="428">
        <v>18</v>
      </c>
      <c r="CM39" s="428"/>
      <c r="CN39" s="428"/>
      <c r="CO39" s="428"/>
      <c r="CP39" s="428"/>
      <c r="CQ39" s="428">
        <v>27</v>
      </c>
      <c r="CR39" s="428"/>
      <c r="CS39" s="428"/>
      <c r="CT39" s="428"/>
      <c r="CU39" s="428"/>
      <c r="CV39" s="319" t="s">
        <v>698</v>
      </c>
      <c r="CW39" s="319"/>
      <c r="CX39" s="319"/>
      <c r="CY39" s="319"/>
      <c r="CZ39" s="319"/>
      <c r="DA39" s="428">
        <v>106</v>
      </c>
      <c r="DB39" s="428"/>
      <c r="DC39" s="428"/>
      <c r="DD39" s="428"/>
      <c r="DE39" s="428"/>
      <c r="DF39" s="428">
        <v>1</v>
      </c>
      <c r="DG39" s="428"/>
      <c r="DH39" s="428"/>
      <c r="DI39" s="428"/>
      <c r="DJ39" s="428"/>
      <c r="DK39" s="319">
        <v>68</v>
      </c>
      <c r="DL39" s="319"/>
      <c r="DM39" s="319"/>
      <c r="DN39" s="319"/>
      <c r="DO39" s="319"/>
    </row>
    <row r="40" spans="1:119" ht="12.75" customHeight="1" x14ac:dyDescent="0.15">
      <c r="A40" s="502" t="s">
        <v>267</v>
      </c>
      <c r="B40" s="502"/>
      <c r="C40" s="502"/>
      <c r="D40" s="502"/>
      <c r="E40" s="502"/>
      <c r="F40" s="502"/>
      <c r="G40" s="502"/>
      <c r="H40" s="502"/>
      <c r="I40" s="502"/>
      <c r="J40" s="429">
        <v>294</v>
      </c>
      <c r="K40" s="349"/>
      <c r="L40" s="349"/>
      <c r="M40" s="349"/>
      <c r="N40" s="349"/>
      <c r="O40" s="166"/>
      <c r="P40" s="428">
        <v>77</v>
      </c>
      <c r="Q40" s="428"/>
      <c r="R40" s="428"/>
      <c r="S40" s="428"/>
      <c r="T40" s="428"/>
      <c r="U40" s="319">
        <v>77</v>
      </c>
      <c r="V40" s="319"/>
      <c r="W40" s="319"/>
      <c r="X40" s="319"/>
      <c r="Y40" s="319" t="s">
        <v>673</v>
      </c>
      <c r="Z40" s="319"/>
      <c r="AA40" s="319"/>
      <c r="AB40" s="319"/>
      <c r="AC40" s="319" t="s">
        <v>698</v>
      </c>
      <c r="AD40" s="654"/>
      <c r="AE40" s="654"/>
      <c r="AF40" s="654"/>
      <c r="AG40" s="654"/>
      <c r="AH40" s="319">
        <v>17</v>
      </c>
      <c r="AI40" s="319"/>
      <c r="AJ40" s="319"/>
      <c r="AK40" s="319"/>
      <c r="AL40" s="319"/>
      <c r="AM40" s="428">
        <v>32</v>
      </c>
      <c r="AN40" s="428"/>
      <c r="AO40" s="428"/>
      <c r="AP40" s="428"/>
      <c r="AQ40" s="428"/>
      <c r="AR40" s="319" t="s">
        <v>698</v>
      </c>
      <c r="AS40" s="319"/>
      <c r="AT40" s="319"/>
      <c r="AU40" s="319"/>
      <c r="AV40" s="319"/>
      <c r="AW40" s="319" t="s">
        <v>698</v>
      </c>
      <c r="AX40" s="319"/>
      <c r="AY40" s="319"/>
      <c r="AZ40" s="319"/>
      <c r="BA40" s="319"/>
      <c r="BB40" s="319">
        <v>6</v>
      </c>
      <c r="BC40" s="319"/>
      <c r="BD40" s="319"/>
      <c r="BE40" s="319"/>
      <c r="BF40" s="319"/>
      <c r="BG40" s="428">
        <v>38</v>
      </c>
      <c r="BH40" s="428"/>
      <c r="BI40" s="428"/>
      <c r="BJ40" s="428"/>
      <c r="BK40" s="428"/>
      <c r="BL40" s="161"/>
      <c r="BM40" s="319">
        <v>1</v>
      </c>
      <c r="BN40" s="319"/>
      <c r="BO40" s="319"/>
      <c r="BP40" s="319"/>
      <c r="BQ40" s="319"/>
      <c r="BR40" s="428">
        <v>6</v>
      </c>
      <c r="BS40" s="428"/>
      <c r="BT40" s="428"/>
      <c r="BU40" s="428"/>
      <c r="BV40" s="428"/>
      <c r="BW40" s="319">
        <v>10</v>
      </c>
      <c r="BX40" s="319"/>
      <c r="BY40" s="319"/>
      <c r="BZ40" s="319"/>
      <c r="CA40" s="319"/>
      <c r="CB40" s="428">
        <v>3</v>
      </c>
      <c r="CC40" s="428"/>
      <c r="CD40" s="428"/>
      <c r="CE40" s="428"/>
      <c r="CF40" s="428"/>
      <c r="CG40" s="319">
        <v>16</v>
      </c>
      <c r="CH40" s="319"/>
      <c r="CI40" s="319"/>
      <c r="CJ40" s="319"/>
      <c r="CK40" s="319"/>
      <c r="CL40" s="319">
        <v>3</v>
      </c>
      <c r="CM40" s="319"/>
      <c r="CN40" s="319"/>
      <c r="CO40" s="319"/>
      <c r="CP40" s="319"/>
      <c r="CQ40" s="428">
        <v>5</v>
      </c>
      <c r="CR40" s="428"/>
      <c r="CS40" s="428"/>
      <c r="CT40" s="428"/>
      <c r="CU40" s="428"/>
      <c r="CV40" s="319" t="s">
        <v>698</v>
      </c>
      <c r="CW40" s="319"/>
      <c r="CX40" s="319"/>
      <c r="CY40" s="319"/>
      <c r="CZ40" s="319"/>
      <c r="DA40" s="428">
        <v>28</v>
      </c>
      <c r="DB40" s="428"/>
      <c r="DC40" s="428"/>
      <c r="DD40" s="428"/>
      <c r="DE40" s="428"/>
      <c r="DF40" s="319">
        <v>1</v>
      </c>
      <c r="DG40" s="319"/>
      <c r="DH40" s="319"/>
      <c r="DI40" s="319"/>
      <c r="DJ40" s="319"/>
      <c r="DK40" s="319">
        <v>51</v>
      </c>
      <c r="DL40" s="319"/>
      <c r="DM40" s="319"/>
      <c r="DN40" s="319"/>
      <c r="DO40" s="319"/>
    </row>
    <row r="41" spans="1:119" ht="12.75" customHeight="1" x14ac:dyDescent="0.15">
      <c r="A41" s="502" t="s">
        <v>542</v>
      </c>
      <c r="B41" s="502"/>
      <c r="C41" s="502"/>
      <c r="D41" s="502"/>
      <c r="E41" s="502"/>
      <c r="F41" s="502"/>
      <c r="G41" s="502"/>
      <c r="H41" s="502"/>
      <c r="I41" s="502"/>
      <c r="J41" s="429">
        <v>94</v>
      </c>
      <c r="K41" s="349"/>
      <c r="L41" s="349"/>
      <c r="M41" s="349"/>
      <c r="N41" s="349"/>
      <c r="O41" s="166"/>
      <c r="P41" s="428">
        <v>31</v>
      </c>
      <c r="Q41" s="428"/>
      <c r="R41" s="428"/>
      <c r="S41" s="428"/>
      <c r="T41" s="428"/>
      <c r="U41" s="319">
        <v>31</v>
      </c>
      <c r="V41" s="319"/>
      <c r="W41" s="319"/>
      <c r="X41" s="319"/>
      <c r="Y41" s="319" t="s">
        <v>673</v>
      </c>
      <c r="Z41" s="319"/>
      <c r="AA41" s="319"/>
      <c r="AB41" s="319"/>
      <c r="AC41" s="319" t="s">
        <v>698</v>
      </c>
      <c r="AD41" s="654"/>
      <c r="AE41" s="654"/>
      <c r="AF41" s="654"/>
      <c r="AG41" s="654"/>
      <c r="AH41" s="319">
        <v>3</v>
      </c>
      <c r="AI41" s="319"/>
      <c r="AJ41" s="319"/>
      <c r="AK41" s="319"/>
      <c r="AL41" s="319"/>
      <c r="AM41" s="319">
        <v>8</v>
      </c>
      <c r="AN41" s="319"/>
      <c r="AO41" s="319"/>
      <c r="AP41" s="319"/>
      <c r="AQ41" s="319"/>
      <c r="AR41" s="319" t="s">
        <v>698</v>
      </c>
      <c r="AS41" s="319"/>
      <c r="AT41" s="319"/>
      <c r="AU41" s="319"/>
      <c r="AV41" s="319"/>
      <c r="AW41" s="319" t="s">
        <v>698</v>
      </c>
      <c r="AX41" s="319"/>
      <c r="AY41" s="319"/>
      <c r="AZ41" s="319"/>
      <c r="BA41" s="319"/>
      <c r="BB41" s="319" t="s">
        <v>698</v>
      </c>
      <c r="BC41" s="319"/>
      <c r="BD41" s="319"/>
      <c r="BE41" s="319"/>
      <c r="BF41" s="319"/>
      <c r="BG41" s="428">
        <v>11</v>
      </c>
      <c r="BH41" s="428"/>
      <c r="BI41" s="428"/>
      <c r="BJ41" s="428"/>
      <c r="BK41" s="428"/>
      <c r="BL41" s="161"/>
      <c r="BM41" s="319" t="s">
        <v>698</v>
      </c>
      <c r="BN41" s="319"/>
      <c r="BO41" s="319"/>
      <c r="BP41" s="319"/>
      <c r="BQ41" s="319"/>
      <c r="BR41" s="319">
        <v>6</v>
      </c>
      <c r="BS41" s="319"/>
      <c r="BT41" s="319"/>
      <c r="BU41" s="319"/>
      <c r="BV41" s="319"/>
      <c r="BW41" s="319">
        <v>6</v>
      </c>
      <c r="BX41" s="319"/>
      <c r="BY41" s="319"/>
      <c r="BZ41" s="319"/>
      <c r="CA41" s="319"/>
      <c r="CB41" s="319" t="s">
        <v>698</v>
      </c>
      <c r="CC41" s="319"/>
      <c r="CD41" s="319"/>
      <c r="CE41" s="319"/>
      <c r="CF41" s="319"/>
      <c r="CG41" s="319">
        <v>1</v>
      </c>
      <c r="CH41" s="319"/>
      <c r="CI41" s="319"/>
      <c r="CJ41" s="319"/>
      <c r="CK41" s="319"/>
      <c r="CL41" s="319" t="s">
        <v>698</v>
      </c>
      <c r="CM41" s="319"/>
      <c r="CN41" s="319"/>
      <c r="CO41" s="319"/>
      <c r="CP41" s="319"/>
      <c r="CQ41" s="319">
        <v>7</v>
      </c>
      <c r="CR41" s="319"/>
      <c r="CS41" s="319"/>
      <c r="CT41" s="319"/>
      <c r="CU41" s="319"/>
      <c r="CV41" s="319" t="s">
        <v>698</v>
      </c>
      <c r="CW41" s="319"/>
      <c r="CX41" s="319"/>
      <c r="CY41" s="319"/>
      <c r="CZ41" s="319"/>
      <c r="DA41" s="319">
        <v>4</v>
      </c>
      <c r="DB41" s="319"/>
      <c r="DC41" s="319"/>
      <c r="DD41" s="319"/>
      <c r="DE41" s="319"/>
      <c r="DF41" s="319" t="s">
        <v>698</v>
      </c>
      <c r="DG41" s="319"/>
      <c r="DH41" s="319"/>
      <c r="DI41" s="319"/>
      <c r="DJ41" s="319"/>
      <c r="DK41" s="319">
        <v>17</v>
      </c>
      <c r="DL41" s="319"/>
      <c r="DM41" s="319"/>
      <c r="DN41" s="319"/>
      <c r="DO41" s="319"/>
    </row>
    <row r="42" spans="1:119" ht="12.75" customHeight="1" x14ac:dyDescent="0.15">
      <c r="A42" s="197"/>
      <c r="B42" s="197"/>
      <c r="C42" s="197"/>
      <c r="D42" s="197"/>
      <c r="E42" s="197"/>
      <c r="F42" s="197"/>
      <c r="G42" s="197"/>
      <c r="H42" s="197"/>
      <c r="I42" s="197"/>
      <c r="J42" s="435"/>
      <c r="K42" s="419"/>
      <c r="L42" s="419"/>
      <c r="M42" s="419"/>
      <c r="N42" s="419"/>
      <c r="O42" s="166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229"/>
      <c r="BX42" s="229"/>
      <c r="BY42" s="229"/>
      <c r="BZ42" s="229"/>
      <c r="CA42" s="229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</row>
    <row r="43" spans="1:119" ht="12.75" customHeight="1" x14ac:dyDescent="0.15">
      <c r="A43" s="655" t="s">
        <v>338</v>
      </c>
      <c r="B43" s="655"/>
      <c r="C43" s="655"/>
      <c r="D43" s="655"/>
      <c r="E43" s="655"/>
      <c r="F43" s="655"/>
      <c r="G43" s="655"/>
      <c r="H43" s="655"/>
      <c r="I43" s="655"/>
      <c r="J43" s="435">
        <f>SUM(Y43:DX43,P43)</f>
        <v>24567</v>
      </c>
      <c r="K43" s="419"/>
      <c r="L43" s="419"/>
      <c r="M43" s="419"/>
      <c r="N43" s="419"/>
      <c r="O43" s="225"/>
      <c r="P43" s="421">
        <f>SUM(P45:T59)</f>
        <v>665</v>
      </c>
      <c r="Q43" s="421"/>
      <c r="R43" s="421"/>
      <c r="S43" s="421"/>
      <c r="T43" s="421"/>
      <c r="U43" s="656">
        <f>SUM(U45:X59)</f>
        <v>664</v>
      </c>
      <c r="V43" s="656"/>
      <c r="W43" s="656"/>
      <c r="X43" s="656"/>
      <c r="Y43" s="656">
        <f>SUM(Y45:AB59)</f>
        <v>3</v>
      </c>
      <c r="Z43" s="656"/>
      <c r="AA43" s="656"/>
      <c r="AB43" s="656"/>
      <c r="AC43" s="422">
        <f>SUM(AC45:AG59)</f>
        <v>0</v>
      </c>
      <c r="AD43" s="422"/>
      <c r="AE43" s="422"/>
      <c r="AF43" s="422"/>
      <c r="AG43" s="422"/>
      <c r="AH43" s="422">
        <f>SUM(AH45:AL59)</f>
        <v>539</v>
      </c>
      <c r="AI43" s="422"/>
      <c r="AJ43" s="422"/>
      <c r="AK43" s="422"/>
      <c r="AL43" s="422"/>
      <c r="AM43" s="422">
        <f>SUM(AM45:AQ59)</f>
        <v>2992</v>
      </c>
      <c r="AN43" s="422"/>
      <c r="AO43" s="422"/>
      <c r="AP43" s="422"/>
      <c r="AQ43" s="422"/>
      <c r="AR43" s="422">
        <f>SUM(AR45:AV59)</f>
        <v>28</v>
      </c>
      <c r="AS43" s="422"/>
      <c r="AT43" s="422"/>
      <c r="AU43" s="422"/>
      <c r="AV43" s="422"/>
      <c r="AW43" s="422">
        <f>SUM(AW45:BA59)</f>
        <v>402</v>
      </c>
      <c r="AX43" s="422"/>
      <c r="AY43" s="422"/>
      <c r="AZ43" s="422"/>
      <c r="BA43" s="422"/>
      <c r="BB43" s="422">
        <f>SUM(BB45:BF59)</f>
        <v>1047</v>
      </c>
      <c r="BC43" s="422"/>
      <c r="BD43" s="422"/>
      <c r="BE43" s="422"/>
      <c r="BF43" s="422"/>
      <c r="BG43" s="422">
        <f>SUM(BG45:BK59)</f>
        <v>4891</v>
      </c>
      <c r="BH43" s="422"/>
      <c r="BI43" s="422"/>
      <c r="BJ43" s="422"/>
      <c r="BK43" s="422"/>
      <c r="BL43" s="245"/>
      <c r="BM43" s="422">
        <f>SUM(BM45:BQ59)</f>
        <v>727</v>
      </c>
      <c r="BN43" s="422"/>
      <c r="BO43" s="422"/>
      <c r="BP43" s="422"/>
      <c r="BQ43" s="422"/>
      <c r="BR43" s="422">
        <f>SUM(BR45:BV59)</f>
        <v>345</v>
      </c>
      <c r="BS43" s="422"/>
      <c r="BT43" s="422"/>
      <c r="BU43" s="422"/>
      <c r="BV43" s="422"/>
      <c r="BW43" s="422">
        <f>SUM(BW45:CA59)</f>
        <v>569</v>
      </c>
      <c r="BX43" s="422"/>
      <c r="BY43" s="422"/>
      <c r="BZ43" s="422"/>
      <c r="CA43" s="422"/>
      <c r="CB43" s="422">
        <f>SUM(CB45:CF59)</f>
        <v>1553</v>
      </c>
      <c r="CC43" s="422"/>
      <c r="CD43" s="422"/>
      <c r="CE43" s="422"/>
      <c r="CF43" s="422"/>
      <c r="CG43" s="422">
        <f>SUM(CG45:CK59)</f>
        <v>1224</v>
      </c>
      <c r="CH43" s="422"/>
      <c r="CI43" s="422"/>
      <c r="CJ43" s="422"/>
      <c r="CK43" s="422"/>
      <c r="CL43" s="422">
        <f>SUM(CL45:CP59)</f>
        <v>1524</v>
      </c>
      <c r="CM43" s="422"/>
      <c r="CN43" s="422"/>
      <c r="CO43" s="422"/>
      <c r="CP43" s="422"/>
      <c r="CQ43" s="422">
        <f>SUM(CQ45:CU59)</f>
        <v>4958</v>
      </c>
      <c r="CR43" s="422"/>
      <c r="CS43" s="422"/>
      <c r="CT43" s="422"/>
      <c r="CU43" s="422"/>
      <c r="CV43" s="422">
        <f>SUM(CV45:CZ59)</f>
        <v>142</v>
      </c>
      <c r="CW43" s="422"/>
      <c r="CX43" s="422"/>
      <c r="CY43" s="422"/>
      <c r="CZ43" s="422"/>
      <c r="DA43" s="422">
        <f>SUM(DA45:DE59)</f>
        <v>1497</v>
      </c>
      <c r="DB43" s="422"/>
      <c r="DC43" s="422"/>
      <c r="DD43" s="422"/>
      <c r="DE43" s="422"/>
      <c r="DF43" s="422">
        <f>SUM(DF45:DJ59)</f>
        <v>658</v>
      </c>
      <c r="DG43" s="422"/>
      <c r="DH43" s="422"/>
      <c r="DI43" s="422"/>
      <c r="DJ43" s="422"/>
      <c r="DK43" s="422">
        <f>SUM(DK45:DO59)</f>
        <v>803</v>
      </c>
      <c r="DL43" s="422"/>
      <c r="DM43" s="422"/>
      <c r="DN43" s="422"/>
      <c r="DO43" s="422"/>
    </row>
    <row r="44" spans="1:119" ht="12.75" customHeight="1" x14ac:dyDescent="0.15">
      <c r="A44" s="197"/>
      <c r="B44" s="197"/>
      <c r="C44" s="197"/>
      <c r="D44" s="197"/>
      <c r="E44" s="197"/>
      <c r="F44" s="197"/>
      <c r="G44" s="197"/>
      <c r="H44" s="197"/>
      <c r="I44" s="197"/>
      <c r="J44" s="435"/>
      <c r="K44" s="419"/>
      <c r="L44" s="419"/>
      <c r="M44" s="419"/>
      <c r="N44" s="419"/>
      <c r="O44" s="166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229"/>
      <c r="BX44" s="229"/>
      <c r="BY44" s="229"/>
      <c r="BZ44" s="229"/>
      <c r="CA44" s="229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</row>
    <row r="45" spans="1:119" ht="12.75" customHeight="1" x14ac:dyDescent="0.15">
      <c r="A45" s="502" t="s">
        <v>258</v>
      </c>
      <c r="B45" s="502"/>
      <c r="C45" s="502"/>
      <c r="D45" s="502"/>
      <c r="E45" s="502"/>
      <c r="F45" s="502"/>
      <c r="G45" s="502"/>
      <c r="H45" s="502"/>
      <c r="I45" s="502"/>
      <c r="J45" s="429">
        <v>426</v>
      </c>
      <c r="K45" s="349"/>
      <c r="L45" s="349"/>
      <c r="M45" s="349"/>
      <c r="N45" s="349"/>
      <c r="O45" s="166"/>
      <c r="P45" s="319">
        <v>3</v>
      </c>
      <c r="Q45" s="319"/>
      <c r="R45" s="319"/>
      <c r="S45" s="319"/>
      <c r="T45" s="319"/>
      <c r="U45" s="319">
        <v>3</v>
      </c>
      <c r="V45" s="319"/>
      <c r="W45" s="319"/>
      <c r="X45" s="319"/>
      <c r="Y45" s="319" t="s">
        <v>673</v>
      </c>
      <c r="Z45" s="319"/>
      <c r="AA45" s="319"/>
      <c r="AB45" s="319"/>
      <c r="AC45" s="319" t="s">
        <v>698</v>
      </c>
      <c r="AD45" s="319"/>
      <c r="AE45" s="319"/>
      <c r="AF45" s="319"/>
      <c r="AG45" s="319"/>
      <c r="AH45" s="319">
        <v>2</v>
      </c>
      <c r="AI45" s="319"/>
      <c r="AJ45" s="319"/>
      <c r="AK45" s="319"/>
      <c r="AL45" s="319"/>
      <c r="AM45" s="428">
        <v>35</v>
      </c>
      <c r="AN45" s="428"/>
      <c r="AO45" s="428"/>
      <c r="AP45" s="428"/>
      <c r="AQ45" s="428"/>
      <c r="AR45" s="319" t="s">
        <v>698</v>
      </c>
      <c r="AS45" s="319"/>
      <c r="AT45" s="319"/>
      <c r="AU45" s="319"/>
      <c r="AV45" s="319"/>
      <c r="AW45" s="428">
        <v>1</v>
      </c>
      <c r="AX45" s="428"/>
      <c r="AY45" s="428"/>
      <c r="AZ45" s="428"/>
      <c r="BA45" s="428"/>
      <c r="BB45" s="428">
        <v>4</v>
      </c>
      <c r="BC45" s="428"/>
      <c r="BD45" s="428"/>
      <c r="BE45" s="428"/>
      <c r="BF45" s="428"/>
      <c r="BG45" s="428">
        <v>171</v>
      </c>
      <c r="BH45" s="428"/>
      <c r="BI45" s="428"/>
      <c r="BJ45" s="428"/>
      <c r="BK45" s="428"/>
      <c r="BL45" s="161"/>
      <c r="BM45" s="319">
        <v>4</v>
      </c>
      <c r="BN45" s="319"/>
      <c r="BO45" s="319"/>
      <c r="BP45" s="319"/>
      <c r="BQ45" s="319"/>
      <c r="BR45" s="428">
        <v>1</v>
      </c>
      <c r="BS45" s="428"/>
      <c r="BT45" s="428"/>
      <c r="BU45" s="428"/>
      <c r="BV45" s="428"/>
      <c r="BW45" s="319">
        <v>3</v>
      </c>
      <c r="BX45" s="319"/>
      <c r="BY45" s="319"/>
      <c r="BZ45" s="319"/>
      <c r="CA45" s="319"/>
      <c r="CB45" s="428">
        <v>112</v>
      </c>
      <c r="CC45" s="428"/>
      <c r="CD45" s="428"/>
      <c r="CE45" s="428"/>
      <c r="CF45" s="428"/>
      <c r="CG45" s="319">
        <v>19</v>
      </c>
      <c r="CH45" s="319"/>
      <c r="CI45" s="319"/>
      <c r="CJ45" s="319"/>
      <c r="CK45" s="319"/>
      <c r="CL45" s="428">
        <v>19</v>
      </c>
      <c r="CM45" s="428"/>
      <c r="CN45" s="428"/>
      <c r="CO45" s="428"/>
      <c r="CP45" s="428"/>
      <c r="CQ45" s="428">
        <v>20</v>
      </c>
      <c r="CR45" s="428"/>
      <c r="CS45" s="428"/>
      <c r="CT45" s="428"/>
      <c r="CU45" s="428"/>
      <c r="CV45" s="319">
        <v>1</v>
      </c>
      <c r="CW45" s="319"/>
      <c r="CX45" s="319"/>
      <c r="CY45" s="319"/>
      <c r="CZ45" s="319"/>
      <c r="DA45" s="428">
        <v>7</v>
      </c>
      <c r="DB45" s="428"/>
      <c r="DC45" s="428"/>
      <c r="DD45" s="428"/>
      <c r="DE45" s="428"/>
      <c r="DF45" s="319" t="s">
        <v>206</v>
      </c>
      <c r="DG45" s="319"/>
      <c r="DH45" s="319"/>
      <c r="DI45" s="319"/>
      <c r="DJ45" s="319"/>
      <c r="DK45" s="428">
        <v>24</v>
      </c>
      <c r="DL45" s="428"/>
      <c r="DM45" s="428"/>
      <c r="DN45" s="428"/>
      <c r="DO45" s="428"/>
    </row>
    <row r="46" spans="1:119" ht="12.75" customHeight="1" x14ac:dyDescent="0.15">
      <c r="A46" s="502" t="s">
        <v>538</v>
      </c>
      <c r="B46" s="502"/>
      <c r="C46" s="502"/>
      <c r="D46" s="502"/>
      <c r="E46" s="502"/>
      <c r="F46" s="502"/>
      <c r="G46" s="502"/>
      <c r="H46" s="502"/>
      <c r="I46" s="502"/>
      <c r="J46" s="429">
        <v>1599</v>
      </c>
      <c r="K46" s="349"/>
      <c r="L46" s="349"/>
      <c r="M46" s="349"/>
      <c r="N46" s="349"/>
      <c r="O46" s="166"/>
      <c r="P46" s="428">
        <v>7</v>
      </c>
      <c r="Q46" s="428"/>
      <c r="R46" s="428"/>
      <c r="S46" s="428"/>
      <c r="T46" s="428"/>
      <c r="U46" s="319">
        <v>7</v>
      </c>
      <c r="V46" s="319"/>
      <c r="W46" s="319"/>
      <c r="X46" s="319"/>
      <c r="Y46" s="319" t="s">
        <v>673</v>
      </c>
      <c r="Z46" s="319"/>
      <c r="AA46" s="319"/>
      <c r="AB46" s="319"/>
      <c r="AC46" s="319" t="s">
        <v>698</v>
      </c>
      <c r="AD46" s="319"/>
      <c r="AE46" s="319"/>
      <c r="AF46" s="319"/>
      <c r="AG46" s="319"/>
      <c r="AH46" s="428">
        <v>18</v>
      </c>
      <c r="AI46" s="428"/>
      <c r="AJ46" s="428"/>
      <c r="AK46" s="428"/>
      <c r="AL46" s="428"/>
      <c r="AM46" s="428">
        <v>138</v>
      </c>
      <c r="AN46" s="428"/>
      <c r="AO46" s="428"/>
      <c r="AP46" s="428"/>
      <c r="AQ46" s="428"/>
      <c r="AR46" s="428">
        <v>2</v>
      </c>
      <c r="AS46" s="428"/>
      <c r="AT46" s="428"/>
      <c r="AU46" s="428"/>
      <c r="AV46" s="428"/>
      <c r="AW46" s="428">
        <v>52</v>
      </c>
      <c r="AX46" s="428"/>
      <c r="AY46" s="428"/>
      <c r="AZ46" s="428"/>
      <c r="BA46" s="428"/>
      <c r="BB46" s="428">
        <v>36</v>
      </c>
      <c r="BC46" s="428"/>
      <c r="BD46" s="428"/>
      <c r="BE46" s="428"/>
      <c r="BF46" s="428"/>
      <c r="BG46" s="428">
        <v>377</v>
      </c>
      <c r="BH46" s="428"/>
      <c r="BI46" s="428"/>
      <c r="BJ46" s="428"/>
      <c r="BK46" s="428"/>
      <c r="BL46" s="161"/>
      <c r="BM46" s="428">
        <v>59</v>
      </c>
      <c r="BN46" s="428"/>
      <c r="BO46" s="428"/>
      <c r="BP46" s="428"/>
      <c r="BQ46" s="428"/>
      <c r="BR46" s="428">
        <v>18</v>
      </c>
      <c r="BS46" s="428"/>
      <c r="BT46" s="428"/>
      <c r="BU46" s="428"/>
      <c r="BV46" s="428"/>
      <c r="BW46" s="319">
        <v>34</v>
      </c>
      <c r="BX46" s="319"/>
      <c r="BY46" s="319"/>
      <c r="BZ46" s="319"/>
      <c r="CA46" s="319"/>
      <c r="CB46" s="428">
        <v>167</v>
      </c>
      <c r="CC46" s="428"/>
      <c r="CD46" s="428"/>
      <c r="CE46" s="428"/>
      <c r="CF46" s="428"/>
      <c r="CG46" s="319">
        <v>118</v>
      </c>
      <c r="CH46" s="319"/>
      <c r="CI46" s="319"/>
      <c r="CJ46" s="319"/>
      <c r="CK46" s="319"/>
      <c r="CL46" s="428">
        <v>109</v>
      </c>
      <c r="CM46" s="428"/>
      <c r="CN46" s="428"/>
      <c r="CO46" s="428"/>
      <c r="CP46" s="428"/>
      <c r="CQ46" s="428">
        <v>304</v>
      </c>
      <c r="CR46" s="428"/>
      <c r="CS46" s="428"/>
      <c r="CT46" s="428"/>
      <c r="CU46" s="428"/>
      <c r="CV46" s="428">
        <v>11</v>
      </c>
      <c r="CW46" s="428"/>
      <c r="CX46" s="428"/>
      <c r="CY46" s="428"/>
      <c r="CZ46" s="428"/>
      <c r="DA46" s="428">
        <v>50</v>
      </c>
      <c r="DB46" s="428"/>
      <c r="DC46" s="428"/>
      <c r="DD46" s="428"/>
      <c r="DE46" s="428"/>
      <c r="DF46" s="428">
        <v>43</v>
      </c>
      <c r="DG46" s="428"/>
      <c r="DH46" s="428"/>
      <c r="DI46" s="428"/>
      <c r="DJ46" s="428"/>
      <c r="DK46" s="428">
        <v>56</v>
      </c>
      <c r="DL46" s="428"/>
      <c r="DM46" s="428"/>
      <c r="DN46" s="428"/>
      <c r="DO46" s="428"/>
    </row>
    <row r="47" spans="1:119" ht="12.75" customHeight="1" x14ac:dyDescent="0.15">
      <c r="A47" s="502" t="s">
        <v>539</v>
      </c>
      <c r="B47" s="502"/>
      <c r="C47" s="502"/>
      <c r="D47" s="502"/>
      <c r="E47" s="502"/>
      <c r="F47" s="502"/>
      <c r="G47" s="502"/>
      <c r="H47" s="502"/>
      <c r="I47" s="502"/>
      <c r="J47" s="429">
        <v>1788</v>
      </c>
      <c r="K47" s="349"/>
      <c r="L47" s="349"/>
      <c r="M47" s="349"/>
      <c r="N47" s="349"/>
      <c r="O47" s="166"/>
      <c r="P47" s="428">
        <v>3</v>
      </c>
      <c r="Q47" s="428"/>
      <c r="R47" s="428"/>
      <c r="S47" s="428"/>
      <c r="T47" s="428"/>
      <c r="U47" s="319">
        <v>3</v>
      </c>
      <c r="V47" s="319"/>
      <c r="W47" s="319"/>
      <c r="X47" s="319"/>
      <c r="Y47" s="319" t="s">
        <v>673</v>
      </c>
      <c r="Z47" s="319"/>
      <c r="AA47" s="319"/>
      <c r="AB47" s="319"/>
      <c r="AC47" s="319" t="s">
        <v>698</v>
      </c>
      <c r="AD47" s="319"/>
      <c r="AE47" s="319"/>
      <c r="AF47" s="319"/>
      <c r="AG47" s="319"/>
      <c r="AH47" s="428">
        <v>38</v>
      </c>
      <c r="AI47" s="428"/>
      <c r="AJ47" s="428"/>
      <c r="AK47" s="428"/>
      <c r="AL47" s="428"/>
      <c r="AM47" s="428">
        <v>201</v>
      </c>
      <c r="AN47" s="428"/>
      <c r="AO47" s="428"/>
      <c r="AP47" s="428"/>
      <c r="AQ47" s="428"/>
      <c r="AR47" s="428">
        <v>4</v>
      </c>
      <c r="AS47" s="428"/>
      <c r="AT47" s="428"/>
      <c r="AU47" s="428"/>
      <c r="AV47" s="428"/>
      <c r="AW47" s="428">
        <v>66</v>
      </c>
      <c r="AX47" s="428"/>
      <c r="AY47" s="428"/>
      <c r="AZ47" s="428"/>
      <c r="BA47" s="428"/>
      <c r="BB47" s="428">
        <v>58</v>
      </c>
      <c r="BC47" s="428"/>
      <c r="BD47" s="428"/>
      <c r="BE47" s="428"/>
      <c r="BF47" s="428"/>
      <c r="BG47" s="428">
        <v>329</v>
      </c>
      <c r="BH47" s="428"/>
      <c r="BI47" s="428"/>
      <c r="BJ47" s="428"/>
      <c r="BK47" s="428"/>
      <c r="BL47" s="161"/>
      <c r="BM47" s="428">
        <v>81</v>
      </c>
      <c r="BN47" s="428"/>
      <c r="BO47" s="428"/>
      <c r="BP47" s="428"/>
      <c r="BQ47" s="428"/>
      <c r="BR47" s="428">
        <v>26</v>
      </c>
      <c r="BS47" s="428"/>
      <c r="BT47" s="428"/>
      <c r="BU47" s="428"/>
      <c r="BV47" s="428"/>
      <c r="BW47" s="319">
        <v>56</v>
      </c>
      <c r="BX47" s="319"/>
      <c r="BY47" s="319"/>
      <c r="BZ47" s="319"/>
      <c r="CA47" s="319"/>
      <c r="CB47" s="428">
        <v>69</v>
      </c>
      <c r="CC47" s="428"/>
      <c r="CD47" s="428"/>
      <c r="CE47" s="428"/>
      <c r="CF47" s="428"/>
      <c r="CG47" s="319">
        <v>106</v>
      </c>
      <c r="CH47" s="319"/>
      <c r="CI47" s="319"/>
      <c r="CJ47" s="319"/>
      <c r="CK47" s="319"/>
      <c r="CL47" s="428">
        <v>141</v>
      </c>
      <c r="CM47" s="428"/>
      <c r="CN47" s="428"/>
      <c r="CO47" s="428"/>
      <c r="CP47" s="428"/>
      <c r="CQ47" s="428">
        <v>409</v>
      </c>
      <c r="CR47" s="428"/>
      <c r="CS47" s="428"/>
      <c r="CT47" s="428"/>
      <c r="CU47" s="428"/>
      <c r="CV47" s="428">
        <v>7</v>
      </c>
      <c r="CW47" s="428"/>
      <c r="CX47" s="428"/>
      <c r="CY47" s="428"/>
      <c r="CZ47" s="428"/>
      <c r="DA47" s="428">
        <v>88</v>
      </c>
      <c r="DB47" s="428"/>
      <c r="DC47" s="428"/>
      <c r="DD47" s="428"/>
      <c r="DE47" s="428"/>
      <c r="DF47" s="428">
        <v>66</v>
      </c>
      <c r="DG47" s="428"/>
      <c r="DH47" s="428"/>
      <c r="DI47" s="428"/>
      <c r="DJ47" s="428"/>
      <c r="DK47" s="428">
        <v>40</v>
      </c>
      <c r="DL47" s="428"/>
      <c r="DM47" s="428"/>
      <c r="DN47" s="428"/>
      <c r="DO47" s="428"/>
    </row>
    <row r="48" spans="1:119" ht="12.75" customHeight="1" x14ac:dyDescent="0.15">
      <c r="A48" s="502" t="s">
        <v>532</v>
      </c>
      <c r="B48" s="502"/>
      <c r="C48" s="502"/>
      <c r="D48" s="502"/>
      <c r="E48" s="502"/>
      <c r="F48" s="502"/>
      <c r="G48" s="502"/>
      <c r="H48" s="502"/>
      <c r="I48" s="502"/>
      <c r="J48" s="429">
        <v>1909</v>
      </c>
      <c r="K48" s="349"/>
      <c r="L48" s="349"/>
      <c r="M48" s="349"/>
      <c r="N48" s="349"/>
      <c r="O48" s="166"/>
      <c r="P48" s="428">
        <v>13</v>
      </c>
      <c r="Q48" s="428"/>
      <c r="R48" s="428"/>
      <c r="S48" s="428"/>
      <c r="T48" s="428"/>
      <c r="U48" s="319">
        <v>13</v>
      </c>
      <c r="V48" s="319"/>
      <c r="W48" s="319"/>
      <c r="X48" s="319"/>
      <c r="Y48" s="319">
        <v>1</v>
      </c>
      <c r="Z48" s="319"/>
      <c r="AA48" s="319"/>
      <c r="AB48" s="319"/>
      <c r="AC48" s="319" t="s">
        <v>698</v>
      </c>
      <c r="AD48" s="319"/>
      <c r="AE48" s="319"/>
      <c r="AF48" s="319"/>
      <c r="AG48" s="319"/>
      <c r="AH48" s="428">
        <v>40</v>
      </c>
      <c r="AI48" s="428"/>
      <c r="AJ48" s="428"/>
      <c r="AK48" s="428"/>
      <c r="AL48" s="428"/>
      <c r="AM48" s="428">
        <v>227</v>
      </c>
      <c r="AN48" s="428"/>
      <c r="AO48" s="428"/>
      <c r="AP48" s="428"/>
      <c r="AQ48" s="428"/>
      <c r="AR48" s="428">
        <v>1</v>
      </c>
      <c r="AS48" s="428"/>
      <c r="AT48" s="428"/>
      <c r="AU48" s="428"/>
      <c r="AV48" s="428"/>
      <c r="AW48" s="428">
        <v>62</v>
      </c>
      <c r="AX48" s="428"/>
      <c r="AY48" s="428"/>
      <c r="AZ48" s="428"/>
      <c r="BA48" s="428"/>
      <c r="BB48" s="428">
        <v>70</v>
      </c>
      <c r="BC48" s="428"/>
      <c r="BD48" s="428"/>
      <c r="BE48" s="428"/>
      <c r="BF48" s="428"/>
      <c r="BG48" s="428">
        <v>374</v>
      </c>
      <c r="BH48" s="428"/>
      <c r="BI48" s="428"/>
      <c r="BJ48" s="428"/>
      <c r="BK48" s="428"/>
      <c r="BL48" s="161"/>
      <c r="BM48" s="428">
        <v>67</v>
      </c>
      <c r="BN48" s="428"/>
      <c r="BO48" s="428"/>
      <c r="BP48" s="428"/>
      <c r="BQ48" s="428"/>
      <c r="BR48" s="428">
        <v>32</v>
      </c>
      <c r="BS48" s="428"/>
      <c r="BT48" s="428"/>
      <c r="BU48" s="428"/>
      <c r="BV48" s="428"/>
      <c r="BW48" s="319">
        <v>64</v>
      </c>
      <c r="BX48" s="319"/>
      <c r="BY48" s="319"/>
      <c r="BZ48" s="319"/>
      <c r="CA48" s="319"/>
      <c r="CB48" s="428">
        <v>94</v>
      </c>
      <c r="CC48" s="428"/>
      <c r="CD48" s="428"/>
      <c r="CE48" s="428"/>
      <c r="CF48" s="428"/>
      <c r="CG48" s="319">
        <v>107</v>
      </c>
      <c r="CH48" s="319"/>
      <c r="CI48" s="319"/>
      <c r="CJ48" s="319"/>
      <c r="CK48" s="319"/>
      <c r="CL48" s="428">
        <v>149</v>
      </c>
      <c r="CM48" s="428"/>
      <c r="CN48" s="428"/>
      <c r="CO48" s="428"/>
      <c r="CP48" s="428"/>
      <c r="CQ48" s="428">
        <v>396</v>
      </c>
      <c r="CR48" s="428"/>
      <c r="CS48" s="428"/>
      <c r="CT48" s="428"/>
      <c r="CU48" s="428"/>
      <c r="CV48" s="428">
        <v>9</v>
      </c>
      <c r="CW48" s="428"/>
      <c r="CX48" s="428"/>
      <c r="CY48" s="428"/>
      <c r="CZ48" s="428"/>
      <c r="DA48" s="428">
        <v>89</v>
      </c>
      <c r="DB48" s="428"/>
      <c r="DC48" s="428"/>
      <c r="DD48" s="428"/>
      <c r="DE48" s="428"/>
      <c r="DF48" s="428">
        <v>70</v>
      </c>
      <c r="DG48" s="428"/>
      <c r="DH48" s="428"/>
      <c r="DI48" s="428"/>
      <c r="DJ48" s="428"/>
      <c r="DK48" s="428">
        <v>44</v>
      </c>
      <c r="DL48" s="428"/>
      <c r="DM48" s="428"/>
      <c r="DN48" s="428"/>
      <c r="DO48" s="428"/>
    </row>
    <row r="49" spans="1:119" ht="12.75" customHeight="1" x14ac:dyDescent="0.15">
      <c r="A49" s="502" t="s">
        <v>297</v>
      </c>
      <c r="B49" s="502"/>
      <c r="C49" s="502"/>
      <c r="D49" s="502"/>
      <c r="E49" s="502"/>
      <c r="F49" s="502"/>
      <c r="G49" s="502"/>
      <c r="H49" s="502"/>
      <c r="I49" s="502"/>
      <c r="J49" s="429">
        <v>2226</v>
      </c>
      <c r="K49" s="349"/>
      <c r="L49" s="349"/>
      <c r="M49" s="349"/>
      <c r="N49" s="349"/>
      <c r="O49" s="166"/>
      <c r="P49" s="428">
        <v>29</v>
      </c>
      <c r="Q49" s="428"/>
      <c r="R49" s="428"/>
      <c r="S49" s="428"/>
      <c r="T49" s="428"/>
      <c r="U49" s="319">
        <v>28</v>
      </c>
      <c r="V49" s="319"/>
      <c r="W49" s="319"/>
      <c r="X49" s="319"/>
      <c r="Y49" s="319" t="s">
        <v>673</v>
      </c>
      <c r="Z49" s="319"/>
      <c r="AA49" s="319"/>
      <c r="AB49" s="319"/>
      <c r="AC49" s="319" t="s">
        <v>698</v>
      </c>
      <c r="AD49" s="319"/>
      <c r="AE49" s="319"/>
      <c r="AF49" s="319"/>
      <c r="AG49" s="319"/>
      <c r="AH49" s="428">
        <v>53</v>
      </c>
      <c r="AI49" s="428"/>
      <c r="AJ49" s="428"/>
      <c r="AK49" s="428"/>
      <c r="AL49" s="428"/>
      <c r="AM49" s="428">
        <v>239</v>
      </c>
      <c r="AN49" s="428"/>
      <c r="AO49" s="428"/>
      <c r="AP49" s="428"/>
      <c r="AQ49" s="428"/>
      <c r="AR49" s="428">
        <v>2</v>
      </c>
      <c r="AS49" s="428"/>
      <c r="AT49" s="428"/>
      <c r="AU49" s="428"/>
      <c r="AV49" s="428"/>
      <c r="AW49" s="428">
        <v>55</v>
      </c>
      <c r="AX49" s="428"/>
      <c r="AY49" s="428"/>
      <c r="AZ49" s="428"/>
      <c r="BA49" s="428"/>
      <c r="BB49" s="428">
        <v>103</v>
      </c>
      <c r="BC49" s="428"/>
      <c r="BD49" s="428"/>
      <c r="BE49" s="428"/>
      <c r="BF49" s="428"/>
      <c r="BG49" s="428">
        <v>431</v>
      </c>
      <c r="BH49" s="428"/>
      <c r="BI49" s="428"/>
      <c r="BJ49" s="428"/>
      <c r="BK49" s="428"/>
      <c r="BL49" s="161"/>
      <c r="BM49" s="428">
        <v>69</v>
      </c>
      <c r="BN49" s="428"/>
      <c r="BO49" s="428"/>
      <c r="BP49" s="428"/>
      <c r="BQ49" s="428"/>
      <c r="BR49" s="428">
        <v>30</v>
      </c>
      <c r="BS49" s="428"/>
      <c r="BT49" s="428"/>
      <c r="BU49" s="428"/>
      <c r="BV49" s="428"/>
      <c r="BW49" s="319">
        <v>50</v>
      </c>
      <c r="BX49" s="319"/>
      <c r="BY49" s="319"/>
      <c r="BZ49" s="319"/>
      <c r="CA49" s="319"/>
      <c r="CB49" s="428">
        <v>136</v>
      </c>
      <c r="CC49" s="428"/>
      <c r="CD49" s="428"/>
      <c r="CE49" s="428"/>
      <c r="CF49" s="428"/>
      <c r="CG49" s="319">
        <v>107</v>
      </c>
      <c r="CH49" s="319"/>
      <c r="CI49" s="319"/>
      <c r="CJ49" s="319"/>
      <c r="CK49" s="319"/>
      <c r="CL49" s="428">
        <v>157</v>
      </c>
      <c r="CM49" s="428"/>
      <c r="CN49" s="428"/>
      <c r="CO49" s="428"/>
      <c r="CP49" s="428"/>
      <c r="CQ49" s="428">
        <v>533</v>
      </c>
      <c r="CR49" s="428"/>
      <c r="CS49" s="428"/>
      <c r="CT49" s="428"/>
      <c r="CU49" s="428"/>
      <c r="CV49" s="428">
        <v>10</v>
      </c>
      <c r="CW49" s="428"/>
      <c r="CX49" s="428"/>
      <c r="CY49" s="428"/>
      <c r="CZ49" s="428"/>
      <c r="DA49" s="428">
        <v>109</v>
      </c>
      <c r="DB49" s="428"/>
      <c r="DC49" s="428"/>
      <c r="DD49" s="428"/>
      <c r="DE49" s="428"/>
      <c r="DF49" s="428">
        <v>67</v>
      </c>
      <c r="DG49" s="428"/>
      <c r="DH49" s="428"/>
      <c r="DI49" s="428"/>
      <c r="DJ49" s="428"/>
      <c r="DK49" s="428">
        <v>46</v>
      </c>
      <c r="DL49" s="428"/>
      <c r="DM49" s="428"/>
      <c r="DN49" s="428"/>
      <c r="DO49" s="428"/>
    </row>
    <row r="50" spans="1:119" ht="12.75" customHeight="1" x14ac:dyDescent="0.15">
      <c r="A50" s="502" t="s">
        <v>56</v>
      </c>
      <c r="B50" s="502"/>
      <c r="C50" s="502"/>
      <c r="D50" s="502"/>
      <c r="E50" s="502"/>
      <c r="F50" s="502"/>
      <c r="G50" s="502"/>
      <c r="H50" s="502"/>
      <c r="I50" s="502"/>
      <c r="J50" s="429">
        <v>2658</v>
      </c>
      <c r="K50" s="349"/>
      <c r="L50" s="349"/>
      <c r="M50" s="349"/>
      <c r="N50" s="349"/>
      <c r="O50" s="166"/>
      <c r="P50" s="428">
        <v>44</v>
      </c>
      <c r="Q50" s="428"/>
      <c r="R50" s="428"/>
      <c r="S50" s="428"/>
      <c r="T50" s="428"/>
      <c r="U50" s="319">
        <v>44</v>
      </c>
      <c r="V50" s="319"/>
      <c r="W50" s="319"/>
      <c r="X50" s="319"/>
      <c r="Y50" s="319" t="s">
        <v>673</v>
      </c>
      <c r="Z50" s="319"/>
      <c r="AA50" s="319"/>
      <c r="AB50" s="319"/>
      <c r="AC50" s="319" t="s">
        <v>698</v>
      </c>
      <c r="AD50" s="319"/>
      <c r="AE50" s="319"/>
      <c r="AF50" s="319"/>
      <c r="AG50" s="319"/>
      <c r="AH50" s="428">
        <v>60</v>
      </c>
      <c r="AI50" s="428"/>
      <c r="AJ50" s="428"/>
      <c r="AK50" s="428"/>
      <c r="AL50" s="428"/>
      <c r="AM50" s="428">
        <v>365</v>
      </c>
      <c r="AN50" s="428"/>
      <c r="AO50" s="428"/>
      <c r="AP50" s="428"/>
      <c r="AQ50" s="428"/>
      <c r="AR50" s="428">
        <v>3</v>
      </c>
      <c r="AS50" s="428"/>
      <c r="AT50" s="428"/>
      <c r="AU50" s="428"/>
      <c r="AV50" s="428"/>
      <c r="AW50" s="428">
        <v>47</v>
      </c>
      <c r="AX50" s="428"/>
      <c r="AY50" s="428"/>
      <c r="AZ50" s="428"/>
      <c r="BA50" s="428"/>
      <c r="BB50" s="428">
        <v>136</v>
      </c>
      <c r="BC50" s="428"/>
      <c r="BD50" s="428"/>
      <c r="BE50" s="428"/>
      <c r="BF50" s="428"/>
      <c r="BG50" s="428">
        <v>505</v>
      </c>
      <c r="BH50" s="428"/>
      <c r="BI50" s="428"/>
      <c r="BJ50" s="428"/>
      <c r="BK50" s="428"/>
      <c r="BL50" s="161"/>
      <c r="BM50" s="428">
        <v>71</v>
      </c>
      <c r="BN50" s="428"/>
      <c r="BO50" s="428"/>
      <c r="BP50" s="428"/>
      <c r="BQ50" s="428"/>
      <c r="BR50" s="428">
        <v>28</v>
      </c>
      <c r="BS50" s="428"/>
      <c r="BT50" s="428"/>
      <c r="BU50" s="428"/>
      <c r="BV50" s="428"/>
      <c r="BW50" s="319">
        <v>80</v>
      </c>
      <c r="BX50" s="319"/>
      <c r="BY50" s="319"/>
      <c r="BZ50" s="319"/>
      <c r="CA50" s="319"/>
      <c r="CB50" s="428">
        <v>156</v>
      </c>
      <c r="CC50" s="428"/>
      <c r="CD50" s="428"/>
      <c r="CE50" s="428"/>
      <c r="CF50" s="428"/>
      <c r="CG50" s="319">
        <v>112</v>
      </c>
      <c r="CH50" s="319"/>
      <c r="CI50" s="319"/>
      <c r="CJ50" s="319"/>
      <c r="CK50" s="319"/>
      <c r="CL50" s="428">
        <v>164</v>
      </c>
      <c r="CM50" s="428"/>
      <c r="CN50" s="428"/>
      <c r="CO50" s="428"/>
      <c r="CP50" s="428"/>
      <c r="CQ50" s="428">
        <v>584</v>
      </c>
      <c r="CR50" s="428"/>
      <c r="CS50" s="428"/>
      <c r="CT50" s="428"/>
      <c r="CU50" s="428"/>
      <c r="CV50" s="428">
        <v>16</v>
      </c>
      <c r="CW50" s="428"/>
      <c r="CX50" s="428"/>
      <c r="CY50" s="428"/>
      <c r="CZ50" s="428"/>
      <c r="DA50" s="428">
        <v>139</v>
      </c>
      <c r="DB50" s="428"/>
      <c r="DC50" s="428"/>
      <c r="DD50" s="428"/>
      <c r="DE50" s="428"/>
      <c r="DF50" s="428">
        <v>78</v>
      </c>
      <c r="DG50" s="428"/>
      <c r="DH50" s="428"/>
      <c r="DI50" s="428"/>
      <c r="DJ50" s="428"/>
      <c r="DK50" s="428">
        <v>70</v>
      </c>
      <c r="DL50" s="428"/>
      <c r="DM50" s="428"/>
      <c r="DN50" s="428"/>
      <c r="DO50" s="428"/>
    </row>
    <row r="51" spans="1:119" ht="12.75" customHeight="1" x14ac:dyDescent="0.15">
      <c r="A51" s="502" t="s">
        <v>503</v>
      </c>
      <c r="B51" s="502"/>
      <c r="C51" s="502"/>
      <c r="D51" s="502"/>
      <c r="E51" s="502"/>
      <c r="F51" s="502"/>
      <c r="G51" s="502"/>
      <c r="H51" s="502"/>
      <c r="I51" s="502"/>
      <c r="J51" s="429">
        <v>3184</v>
      </c>
      <c r="K51" s="349"/>
      <c r="L51" s="349"/>
      <c r="M51" s="349"/>
      <c r="N51" s="349"/>
      <c r="O51" s="166"/>
      <c r="P51" s="428">
        <v>45</v>
      </c>
      <c r="Q51" s="428"/>
      <c r="R51" s="428"/>
      <c r="S51" s="428"/>
      <c r="T51" s="428"/>
      <c r="U51" s="319">
        <v>45</v>
      </c>
      <c r="V51" s="319"/>
      <c r="W51" s="319"/>
      <c r="X51" s="319"/>
      <c r="Y51" s="319" t="s">
        <v>673</v>
      </c>
      <c r="Z51" s="319"/>
      <c r="AA51" s="319"/>
      <c r="AB51" s="319"/>
      <c r="AC51" s="319" t="s">
        <v>698</v>
      </c>
      <c r="AD51" s="319"/>
      <c r="AE51" s="319"/>
      <c r="AF51" s="319"/>
      <c r="AG51" s="319"/>
      <c r="AH51" s="428">
        <v>73</v>
      </c>
      <c r="AI51" s="428"/>
      <c r="AJ51" s="428"/>
      <c r="AK51" s="428"/>
      <c r="AL51" s="428"/>
      <c r="AM51" s="428">
        <v>498</v>
      </c>
      <c r="AN51" s="428"/>
      <c r="AO51" s="428"/>
      <c r="AP51" s="428"/>
      <c r="AQ51" s="428"/>
      <c r="AR51" s="428">
        <v>7</v>
      </c>
      <c r="AS51" s="428"/>
      <c r="AT51" s="428"/>
      <c r="AU51" s="428"/>
      <c r="AV51" s="428"/>
      <c r="AW51" s="428">
        <v>40</v>
      </c>
      <c r="AX51" s="428"/>
      <c r="AY51" s="428"/>
      <c r="AZ51" s="428"/>
      <c r="BA51" s="428"/>
      <c r="BB51" s="428">
        <v>160</v>
      </c>
      <c r="BC51" s="428"/>
      <c r="BD51" s="428"/>
      <c r="BE51" s="428"/>
      <c r="BF51" s="428"/>
      <c r="BG51" s="428">
        <v>650</v>
      </c>
      <c r="BH51" s="428"/>
      <c r="BI51" s="428"/>
      <c r="BJ51" s="428"/>
      <c r="BK51" s="428"/>
      <c r="BL51" s="161"/>
      <c r="BM51" s="428">
        <v>103</v>
      </c>
      <c r="BN51" s="428"/>
      <c r="BO51" s="428"/>
      <c r="BP51" s="428"/>
      <c r="BQ51" s="428"/>
      <c r="BR51" s="428">
        <v>29</v>
      </c>
      <c r="BS51" s="428"/>
      <c r="BT51" s="428"/>
      <c r="BU51" s="428"/>
      <c r="BV51" s="428"/>
      <c r="BW51" s="319">
        <v>66</v>
      </c>
      <c r="BX51" s="319"/>
      <c r="BY51" s="319"/>
      <c r="BZ51" s="319"/>
      <c r="CA51" s="319"/>
      <c r="CB51" s="428">
        <v>187</v>
      </c>
      <c r="CC51" s="428"/>
      <c r="CD51" s="428"/>
      <c r="CE51" s="428"/>
      <c r="CF51" s="428"/>
      <c r="CG51" s="319">
        <v>111</v>
      </c>
      <c r="CH51" s="319"/>
      <c r="CI51" s="319"/>
      <c r="CJ51" s="319"/>
      <c r="CK51" s="319"/>
      <c r="CL51" s="428">
        <v>191</v>
      </c>
      <c r="CM51" s="428"/>
      <c r="CN51" s="428"/>
      <c r="CO51" s="428"/>
      <c r="CP51" s="428"/>
      <c r="CQ51" s="428">
        <v>657</v>
      </c>
      <c r="CR51" s="428"/>
      <c r="CS51" s="428"/>
      <c r="CT51" s="428"/>
      <c r="CU51" s="428"/>
      <c r="CV51" s="428">
        <v>27</v>
      </c>
      <c r="CW51" s="428"/>
      <c r="CX51" s="428"/>
      <c r="CY51" s="428"/>
      <c r="CZ51" s="428"/>
      <c r="DA51" s="428">
        <v>165</v>
      </c>
      <c r="DB51" s="428"/>
      <c r="DC51" s="428"/>
      <c r="DD51" s="428"/>
      <c r="DE51" s="428"/>
      <c r="DF51" s="428">
        <v>102</v>
      </c>
      <c r="DG51" s="428"/>
      <c r="DH51" s="428"/>
      <c r="DI51" s="428"/>
      <c r="DJ51" s="428"/>
      <c r="DK51" s="428">
        <v>73</v>
      </c>
      <c r="DL51" s="428"/>
      <c r="DM51" s="428"/>
      <c r="DN51" s="428"/>
      <c r="DO51" s="428"/>
    </row>
    <row r="52" spans="1:119" ht="12.75" customHeight="1" x14ac:dyDescent="0.15">
      <c r="A52" s="502" t="s">
        <v>540</v>
      </c>
      <c r="B52" s="502"/>
      <c r="C52" s="502"/>
      <c r="D52" s="502"/>
      <c r="E52" s="502"/>
      <c r="F52" s="502"/>
      <c r="G52" s="502"/>
      <c r="H52" s="502"/>
      <c r="I52" s="502"/>
      <c r="J52" s="429">
        <v>2788</v>
      </c>
      <c r="K52" s="349"/>
      <c r="L52" s="349"/>
      <c r="M52" s="349"/>
      <c r="N52" s="349"/>
      <c r="O52" s="166"/>
      <c r="P52" s="428">
        <v>50</v>
      </c>
      <c r="Q52" s="428"/>
      <c r="R52" s="428"/>
      <c r="S52" s="428"/>
      <c r="T52" s="428"/>
      <c r="U52" s="319">
        <v>50</v>
      </c>
      <c r="V52" s="319"/>
      <c r="W52" s="319"/>
      <c r="X52" s="319"/>
      <c r="Y52" s="319">
        <v>1</v>
      </c>
      <c r="Z52" s="319"/>
      <c r="AA52" s="319"/>
      <c r="AB52" s="319"/>
      <c r="AC52" s="319" t="s">
        <v>698</v>
      </c>
      <c r="AD52" s="319"/>
      <c r="AE52" s="319"/>
      <c r="AF52" s="319"/>
      <c r="AG52" s="319"/>
      <c r="AH52" s="428">
        <v>66</v>
      </c>
      <c r="AI52" s="428"/>
      <c r="AJ52" s="428"/>
      <c r="AK52" s="428"/>
      <c r="AL52" s="428"/>
      <c r="AM52" s="428">
        <v>404</v>
      </c>
      <c r="AN52" s="428"/>
      <c r="AO52" s="428"/>
      <c r="AP52" s="428"/>
      <c r="AQ52" s="428"/>
      <c r="AR52" s="428">
        <v>4</v>
      </c>
      <c r="AS52" s="428"/>
      <c r="AT52" s="428"/>
      <c r="AU52" s="428"/>
      <c r="AV52" s="428"/>
      <c r="AW52" s="428">
        <v>37</v>
      </c>
      <c r="AX52" s="428"/>
      <c r="AY52" s="428"/>
      <c r="AZ52" s="428"/>
      <c r="BA52" s="428"/>
      <c r="BB52" s="428">
        <v>168</v>
      </c>
      <c r="BC52" s="428"/>
      <c r="BD52" s="428"/>
      <c r="BE52" s="428"/>
      <c r="BF52" s="428"/>
      <c r="BG52" s="428">
        <v>555</v>
      </c>
      <c r="BH52" s="428"/>
      <c r="BI52" s="428"/>
      <c r="BJ52" s="428"/>
      <c r="BK52" s="428"/>
      <c r="BL52" s="161"/>
      <c r="BM52" s="428">
        <v>86</v>
      </c>
      <c r="BN52" s="428"/>
      <c r="BO52" s="428"/>
      <c r="BP52" s="428"/>
      <c r="BQ52" s="428"/>
      <c r="BR52" s="428">
        <v>24</v>
      </c>
      <c r="BS52" s="428"/>
      <c r="BT52" s="428"/>
      <c r="BU52" s="428"/>
      <c r="BV52" s="428"/>
      <c r="BW52" s="319">
        <v>62</v>
      </c>
      <c r="BX52" s="319"/>
      <c r="BY52" s="319"/>
      <c r="BZ52" s="319"/>
      <c r="CA52" s="319"/>
      <c r="CB52" s="428">
        <v>144</v>
      </c>
      <c r="CC52" s="428"/>
      <c r="CD52" s="428"/>
      <c r="CE52" s="428"/>
      <c r="CF52" s="428"/>
      <c r="CG52" s="319">
        <v>121</v>
      </c>
      <c r="CH52" s="319"/>
      <c r="CI52" s="319"/>
      <c r="CJ52" s="319"/>
      <c r="CK52" s="319"/>
      <c r="CL52" s="428">
        <v>187</v>
      </c>
      <c r="CM52" s="428"/>
      <c r="CN52" s="428"/>
      <c r="CO52" s="428"/>
      <c r="CP52" s="428"/>
      <c r="CQ52" s="428">
        <v>561</v>
      </c>
      <c r="CR52" s="428"/>
      <c r="CS52" s="428"/>
      <c r="CT52" s="428"/>
      <c r="CU52" s="428"/>
      <c r="CV52" s="428">
        <v>20</v>
      </c>
      <c r="CW52" s="428"/>
      <c r="CX52" s="428"/>
      <c r="CY52" s="428"/>
      <c r="CZ52" s="428"/>
      <c r="DA52" s="428">
        <v>159</v>
      </c>
      <c r="DB52" s="428"/>
      <c r="DC52" s="428"/>
      <c r="DD52" s="428"/>
      <c r="DE52" s="428"/>
      <c r="DF52" s="428">
        <v>81</v>
      </c>
      <c r="DG52" s="428"/>
      <c r="DH52" s="428"/>
      <c r="DI52" s="428"/>
      <c r="DJ52" s="428"/>
      <c r="DK52" s="428">
        <v>58</v>
      </c>
      <c r="DL52" s="428"/>
      <c r="DM52" s="428"/>
      <c r="DN52" s="428"/>
      <c r="DO52" s="428"/>
    </row>
    <row r="53" spans="1:119" ht="12.75" customHeight="1" x14ac:dyDescent="0.15">
      <c r="A53" s="502" t="s">
        <v>235</v>
      </c>
      <c r="B53" s="502"/>
      <c r="C53" s="502"/>
      <c r="D53" s="502"/>
      <c r="E53" s="502"/>
      <c r="F53" s="502"/>
      <c r="G53" s="502"/>
      <c r="H53" s="502"/>
      <c r="I53" s="502"/>
      <c r="J53" s="429">
        <v>2573</v>
      </c>
      <c r="K53" s="349"/>
      <c r="L53" s="349"/>
      <c r="M53" s="349"/>
      <c r="N53" s="349"/>
      <c r="O53" s="166"/>
      <c r="P53" s="428">
        <v>47</v>
      </c>
      <c r="Q53" s="428"/>
      <c r="R53" s="428"/>
      <c r="S53" s="428"/>
      <c r="T53" s="428"/>
      <c r="U53" s="319">
        <v>47</v>
      </c>
      <c r="V53" s="319"/>
      <c r="W53" s="319"/>
      <c r="X53" s="319"/>
      <c r="Y53" s="319" t="s">
        <v>673</v>
      </c>
      <c r="Z53" s="319"/>
      <c r="AA53" s="319"/>
      <c r="AB53" s="319"/>
      <c r="AC53" s="319" t="s">
        <v>698</v>
      </c>
      <c r="AD53" s="319"/>
      <c r="AE53" s="319"/>
      <c r="AF53" s="319"/>
      <c r="AG53" s="319"/>
      <c r="AH53" s="428">
        <v>54</v>
      </c>
      <c r="AI53" s="428"/>
      <c r="AJ53" s="428"/>
      <c r="AK53" s="428"/>
      <c r="AL53" s="428"/>
      <c r="AM53" s="428">
        <v>358</v>
      </c>
      <c r="AN53" s="428"/>
      <c r="AO53" s="428"/>
      <c r="AP53" s="428"/>
      <c r="AQ53" s="428"/>
      <c r="AR53" s="428">
        <v>4</v>
      </c>
      <c r="AS53" s="428"/>
      <c r="AT53" s="428"/>
      <c r="AU53" s="428"/>
      <c r="AV53" s="428"/>
      <c r="AW53" s="428">
        <v>20</v>
      </c>
      <c r="AX53" s="428"/>
      <c r="AY53" s="428"/>
      <c r="AZ53" s="428"/>
      <c r="BA53" s="428"/>
      <c r="BB53" s="428">
        <v>123</v>
      </c>
      <c r="BC53" s="428"/>
      <c r="BD53" s="428"/>
      <c r="BE53" s="428"/>
      <c r="BF53" s="428"/>
      <c r="BG53" s="428">
        <v>529</v>
      </c>
      <c r="BH53" s="428"/>
      <c r="BI53" s="428"/>
      <c r="BJ53" s="428"/>
      <c r="BK53" s="428"/>
      <c r="BL53" s="161"/>
      <c r="BM53" s="428">
        <v>94</v>
      </c>
      <c r="BN53" s="428"/>
      <c r="BO53" s="428"/>
      <c r="BP53" s="428"/>
      <c r="BQ53" s="428"/>
      <c r="BR53" s="428">
        <v>31</v>
      </c>
      <c r="BS53" s="428"/>
      <c r="BT53" s="428"/>
      <c r="BU53" s="428"/>
      <c r="BV53" s="428"/>
      <c r="BW53" s="319">
        <v>53</v>
      </c>
      <c r="BX53" s="319"/>
      <c r="BY53" s="319"/>
      <c r="BZ53" s="319"/>
      <c r="CA53" s="319"/>
      <c r="CB53" s="428">
        <v>139</v>
      </c>
      <c r="CC53" s="428"/>
      <c r="CD53" s="428"/>
      <c r="CE53" s="428"/>
      <c r="CF53" s="428"/>
      <c r="CG53" s="319">
        <v>101</v>
      </c>
      <c r="CH53" s="319"/>
      <c r="CI53" s="319"/>
      <c r="CJ53" s="319"/>
      <c r="CK53" s="319"/>
      <c r="CL53" s="428">
        <v>170</v>
      </c>
      <c r="CM53" s="428"/>
      <c r="CN53" s="428"/>
      <c r="CO53" s="428"/>
      <c r="CP53" s="428"/>
      <c r="CQ53" s="428">
        <v>532</v>
      </c>
      <c r="CR53" s="428"/>
      <c r="CS53" s="428"/>
      <c r="CT53" s="428"/>
      <c r="CU53" s="428"/>
      <c r="CV53" s="428">
        <v>26</v>
      </c>
      <c r="CW53" s="428"/>
      <c r="CX53" s="428"/>
      <c r="CY53" s="428"/>
      <c r="CZ53" s="428"/>
      <c r="DA53" s="428">
        <v>165</v>
      </c>
      <c r="DB53" s="428"/>
      <c r="DC53" s="428"/>
      <c r="DD53" s="428"/>
      <c r="DE53" s="428"/>
      <c r="DF53" s="428">
        <v>78</v>
      </c>
      <c r="DG53" s="428"/>
      <c r="DH53" s="428"/>
      <c r="DI53" s="428"/>
      <c r="DJ53" s="428"/>
      <c r="DK53" s="428">
        <v>49</v>
      </c>
      <c r="DL53" s="428"/>
      <c r="DM53" s="428"/>
      <c r="DN53" s="428"/>
      <c r="DO53" s="428"/>
    </row>
    <row r="54" spans="1:119" ht="12.75" customHeight="1" x14ac:dyDescent="0.15">
      <c r="A54" s="502" t="s">
        <v>435</v>
      </c>
      <c r="B54" s="502"/>
      <c r="C54" s="502"/>
      <c r="D54" s="502"/>
      <c r="E54" s="502"/>
      <c r="F54" s="502"/>
      <c r="G54" s="502"/>
      <c r="H54" s="502"/>
      <c r="I54" s="502"/>
      <c r="J54" s="429">
        <v>2147</v>
      </c>
      <c r="K54" s="349"/>
      <c r="L54" s="349"/>
      <c r="M54" s="349"/>
      <c r="N54" s="349"/>
      <c r="O54" s="166"/>
      <c r="P54" s="428">
        <v>72</v>
      </c>
      <c r="Q54" s="428"/>
      <c r="R54" s="428"/>
      <c r="S54" s="428"/>
      <c r="T54" s="428"/>
      <c r="U54" s="319">
        <v>72</v>
      </c>
      <c r="V54" s="319"/>
      <c r="W54" s="319"/>
      <c r="X54" s="319"/>
      <c r="Y54" s="319" t="s">
        <v>673</v>
      </c>
      <c r="Z54" s="319"/>
      <c r="AA54" s="319"/>
      <c r="AB54" s="319"/>
      <c r="AC54" s="319" t="s">
        <v>698</v>
      </c>
      <c r="AD54" s="319"/>
      <c r="AE54" s="319"/>
      <c r="AF54" s="319"/>
      <c r="AG54" s="319"/>
      <c r="AH54" s="428">
        <v>41</v>
      </c>
      <c r="AI54" s="428"/>
      <c r="AJ54" s="428"/>
      <c r="AK54" s="428"/>
      <c r="AL54" s="428"/>
      <c r="AM54" s="428">
        <v>242</v>
      </c>
      <c r="AN54" s="428"/>
      <c r="AO54" s="428"/>
      <c r="AP54" s="428"/>
      <c r="AQ54" s="428"/>
      <c r="AR54" s="319" t="s">
        <v>698</v>
      </c>
      <c r="AS54" s="319"/>
      <c r="AT54" s="319"/>
      <c r="AU54" s="319"/>
      <c r="AV54" s="319"/>
      <c r="AW54" s="428">
        <v>14</v>
      </c>
      <c r="AX54" s="428"/>
      <c r="AY54" s="428"/>
      <c r="AZ54" s="428"/>
      <c r="BA54" s="428"/>
      <c r="BB54" s="428">
        <v>117</v>
      </c>
      <c r="BC54" s="428"/>
      <c r="BD54" s="428"/>
      <c r="BE54" s="428"/>
      <c r="BF54" s="428"/>
      <c r="BG54" s="428">
        <v>446</v>
      </c>
      <c r="BH54" s="428"/>
      <c r="BI54" s="428"/>
      <c r="BJ54" s="428"/>
      <c r="BK54" s="428"/>
      <c r="BL54" s="161"/>
      <c r="BM54" s="428">
        <v>45</v>
      </c>
      <c r="BN54" s="428"/>
      <c r="BO54" s="428"/>
      <c r="BP54" s="428"/>
      <c r="BQ54" s="428"/>
      <c r="BR54" s="428">
        <v>37</v>
      </c>
      <c r="BS54" s="428"/>
      <c r="BT54" s="428"/>
      <c r="BU54" s="428"/>
      <c r="BV54" s="428"/>
      <c r="BW54" s="319">
        <v>39</v>
      </c>
      <c r="BX54" s="319"/>
      <c r="BY54" s="319"/>
      <c r="BZ54" s="319"/>
      <c r="CA54" s="319"/>
      <c r="CB54" s="428">
        <v>111</v>
      </c>
      <c r="CC54" s="428"/>
      <c r="CD54" s="428"/>
      <c r="CE54" s="428"/>
      <c r="CF54" s="428"/>
      <c r="CG54" s="319">
        <v>96</v>
      </c>
      <c r="CH54" s="319"/>
      <c r="CI54" s="319"/>
      <c r="CJ54" s="319"/>
      <c r="CK54" s="319"/>
      <c r="CL54" s="428">
        <v>128</v>
      </c>
      <c r="CM54" s="428"/>
      <c r="CN54" s="428"/>
      <c r="CO54" s="428"/>
      <c r="CP54" s="428"/>
      <c r="CQ54" s="428">
        <v>456</v>
      </c>
      <c r="CR54" s="428"/>
      <c r="CS54" s="428"/>
      <c r="CT54" s="428"/>
      <c r="CU54" s="428"/>
      <c r="CV54" s="428">
        <v>13</v>
      </c>
      <c r="CW54" s="428"/>
      <c r="CX54" s="428"/>
      <c r="CY54" s="428"/>
      <c r="CZ54" s="428"/>
      <c r="DA54" s="428">
        <v>183</v>
      </c>
      <c r="DB54" s="428"/>
      <c r="DC54" s="428"/>
      <c r="DD54" s="428"/>
      <c r="DE54" s="428"/>
      <c r="DF54" s="428">
        <v>46</v>
      </c>
      <c r="DG54" s="428"/>
      <c r="DH54" s="428"/>
      <c r="DI54" s="428"/>
      <c r="DJ54" s="428"/>
      <c r="DK54" s="319">
        <v>61</v>
      </c>
      <c r="DL54" s="319"/>
      <c r="DM54" s="319"/>
      <c r="DN54" s="319"/>
      <c r="DO54" s="319"/>
    </row>
    <row r="55" spans="1:119" ht="12.75" customHeight="1" x14ac:dyDescent="0.15">
      <c r="A55" s="502" t="s">
        <v>536</v>
      </c>
      <c r="B55" s="502"/>
      <c r="C55" s="502"/>
      <c r="D55" s="502"/>
      <c r="E55" s="502"/>
      <c r="F55" s="502"/>
      <c r="G55" s="502"/>
      <c r="H55" s="502"/>
      <c r="I55" s="502"/>
      <c r="J55" s="429">
        <v>1469</v>
      </c>
      <c r="K55" s="349"/>
      <c r="L55" s="349"/>
      <c r="M55" s="349"/>
      <c r="N55" s="349"/>
      <c r="O55" s="166"/>
      <c r="P55" s="428">
        <v>114</v>
      </c>
      <c r="Q55" s="428"/>
      <c r="R55" s="428"/>
      <c r="S55" s="428"/>
      <c r="T55" s="428"/>
      <c r="U55" s="319">
        <v>114</v>
      </c>
      <c r="V55" s="319"/>
      <c r="W55" s="319"/>
      <c r="X55" s="319"/>
      <c r="Y55" s="319">
        <v>1</v>
      </c>
      <c r="Z55" s="319"/>
      <c r="AA55" s="319"/>
      <c r="AB55" s="319"/>
      <c r="AC55" s="319" t="s">
        <v>698</v>
      </c>
      <c r="AD55" s="319"/>
      <c r="AE55" s="319"/>
      <c r="AF55" s="319"/>
      <c r="AG55" s="319"/>
      <c r="AH55" s="428">
        <v>35</v>
      </c>
      <c r="AI55" s="428"/>
      <c r="AJ55" s="428"/>
      <c r="AK55" s="428"/>
      <c r="AL55" s="428"/>
      <c r="AM55" s="428">
        <v>136</v>
      </c>
      <c r="AN55" s="428"/>
      <c r="AO55" s="428"/>
      <c r="AP55" s="428"/>
      <c r="AQ55" s="428"/>
      <c r="AR55" s="319" t="s">
        <v>698</v>
      </c>
      <c r="AS55" s="319"/>
      <c r="AT55" s="319"/>
      <c r="AU55" s="319"/>
      <c r="AV55" s="319"/>
      <c r="AW55" s="428">
        <v>4</v>
      </c>
      <c r="AX55" s="428"/>
      <c r="AY55" s="428"/>
      <c r="AZ55" s="428"/>
      <c r="BA55" s="428"/>
      <c r="BB55" s="428">
        <v>51</v>
      </c>
      <c r="BC55" s="428"/>
      <c r="BD55" s="428"/>
      <c r="BE55" s="428"/>
      <c r="BF55" s="428"/>
      <c r="BG55" s="428">
        <v>288</v>
      </c>
      <c r="BH55" s="428"/>
      <c r="BI55" s="428"/>
      <c r="BJ55" s="428"/>
      <c r="BK55" s="428"/>
      <c r="BL55" s="161"/>
      <c r="BM55" s="428">
        <v>34</v>
      </c>
      <c r="BN55" s="428"/>
      <c r="BO55" s="428"/>
      <c r="BP55" s="428"/>
      <c r="BQ55" s="428"/>
      <c r="BR55" s="428">
        <v>30</v>
      </c>
      <c r="BS55" s="428"/>
      <c r="BT55" s="428"/>
      <c r="BU55" s="428"/>
      <c r="BV55" s="428"/>
      <c r="BW55" s="319">
        <v>30</v>
      </c>
      <c r="BX55" s="319"/>
      <c r="BY55" s="319"/>
      <c r="BZ55" s="319"/>
      <c r="CA55" s="319"/>
      <c r="CB55" s="428">
        <v>108</v>
      </c>
      <c r="CC55" s="428"/>
      <c r="CD55" s="428"/>
      <c r="CE55" s="428"/>
      <c r="CF55" s="428"/>
      <c r="CG55" s="319">
        <v>85</v>
      </c>
      <c r="CH55" s="319"/>
      <c r="CI55" s="319"/>
      <c r="CJ55" s="319"/>
      <c r="CK55" s="319"/>
      <c r="CL55" s="428">
        <v>62</v>
      </c>
      <c r="CM55" s="428"/>
      <c r="CN55" s="428"/>
      <c r="CO55" s="428"/>
      <c r="CP55" s="428"/>
      <c r="CQ55" s="428">
        <v>272</v>
      </c>
      <c r="CR55" s="428"/>
      <c r="CS55" s="428"/>
      <c r="CT55" s="428"/>
      <c r="CU55" s="428"/>
      <c r="CV55" s="319">
        <v>1</v>
      </c>
      <c r="CW55" s="319"/>
      <c r="CX55" s="319"/>
      <c r="CY55" s="319"/>
      <c r="CZ55" s="319"/>
      <c r="DA55" s="428">
        <v>140</v>
      </c>
      <c r="DB55" s="428"/>
      <c r="DC55" s="428"/>
      <c r="DD55" s="428"/>
      <c r="DE55" s="428"/>
      <c r="DF55" s="428">
        <v>13</v>
      </c>
      <c r="DG55" s="428"/>
      <c r="DH55" s="428"/>
      <c r="DI55" s="428"/>
      <c r="DJ55" s="428"/>
      <c r="DK55" s="319">
        <v>65</v>
      </c>
      <c r="DL55" s="319"/>
      <c r="DM55" s="319"/>
      <c r="DN55" s="319"/>
      <c r="DO55" s="319"/>
    </row>
    <row r="56" spans="1:119" ht="12.75" customHeight="1" x14ac:dyDescent="0.15">
      <c r="A56" s="502" t="s">
        <v>240</v>
      </c>
      <c r="B56" s="502"/>
      <c r="C56" s="502"/>
      <c r="D56" s="502"/>
      <c r="E56" s="502"/>
      <c r="F56" s="502"/>
      <c r="G56" s="502"/>
      <c r="H56" s="502"/>
      <c r="I56" s="502"/>
      <c r="J56" s="429">
        <v>1069</v>
      </c>
      <c r="K56" s="349"/>
      <c r="L56" s="349"/>
      <c r="M56" s="349"/>
      <c r="N56" s="349"/>
      <c r="O56" s="166"/>
      <c r="P56" s="428">
        <v>114</v>
      </c>
      <c r="Q56" s="428"/>
      <c r="R56" s="428"/>
      <c r="S56" s="428"/>
      <c r="T56" s="428"/>
      <c r="U56" s="319">
        <v>114</v>
      </c>
      <c r="V56" s="319"/>
      <c r="W56" s="319"/>
      <c r="X56" s="319"/>
      <c r="Y56" s="319" t="s">
        <v>673</v>
      </c>
      <c r="Z56" s="319"/>
      <c r="AA56" s="319"/>
      <c r="AB56" s="319"/>
      <c r="AC56" s="319" t="s">
        <v>698</v>
      </c>
      <c r="AD56" s="319"/>
      <c r="AE56" s="319"/>
      <c r="AF56" s="319"/>
      <c r="AG56" s="319"/>
      <c r="AH56" s="428">
        <v>40</v>
      </c>
      <c r="AI56" s="428"/>
      <c r="AJ56" s="428"/>
      <c r="AK56" s="428"/>
      <c r="AL56" s="428"/>
      <c r="AM56" s="428">
        <v>92</v>
      </c>
      <c r="AN56" s="428"/>
      <c r="AO56" s="428"/>
      <c r="AP56" s="428"/>
      <c r="AQ56" s="428"/>
      <c r="AR56" s="319" t="s">
        <v>698</v>
      </c>
      <c r="AS56" s="319"/>
      <c r="AT56" s="319"/>
      <c r="AU56" s="319"/>
      <c r="AV56" s="319"/>
      <c r="AW56" s="319">
        <v>3</v>
      </c>
      <c r="AX56" s="319"/>
      <c r="AY56" s="319"/>
      <c r="AZ56" s="319"/>
      <c r="BA56" s="319"/>
      <c r="BB56" s="319">
        <v>15</v>
      </c>
      <c r="BC56" s="319"/>
      <c r="BD56" s="319"/>
      <c r="BE56" s="319"/>
      <c r="BF56" s="319"/>
      <c r="BG56" s="428">
        <v>143</v>
      </c>
      <c r="BH56" s="428"/>
      <c r="BI56" s="428"/>
      <c r="BJ56" s="428"/>
      <c r="BK56" s="428"/>
      <c r="BL56" s="161"/>
      <c r="BM56" s="319">
        <v>9</v>
      </c>
      <c r="BN56" s="319"/>
      <c r="BO56" s="319"/>
      <c r="BP56" s="319"/>
      <c r="BQ56" s="319"/>
      <c r="BR56" s="428">
        <v>33</v>
      </c>
      <c r="BS56" s="428"/>
      <c r="BT56" s="428"/>
      <c r="BU56" s="428"/>
      <c r="BV56" s="428"/>
      <c r="BW56" s="319">
        <v>19</v>
      </c>
      <c r="BX56" s="319"/>
      <c r="BY56" s="319"/>
      <c r="BZ56" s="319"/>
      <c r="CA56" s="319"/>
      <c r="CB56" s="428">
        <v>81</v>
      </c>
      <c r="CC56" s="428"/>
      <c r="CD56" s="428"/>
      <c r="CE56" s="428"/>
      <c r="CF56" s="428"/>
      <c r="CG56" s="319">
        <v>68</v>
      </c>
      <c r="CH56" s="319"/>
      <c r="CI56" s="319"/>
      <c r="CJ56" s="319"/>
      <c r="CK56" s="319"/>
      <c r="CL56" s="428">
        <v>35</v>
      </c>
      <c r="CM56" s="428"/>
      <c r="CN56" s="428"/>
      <c r="CO56" s="428"/>
      <c r="CP56" s="428"/>
      <c r="CQ56" s="428">
        <v>170</v>
      </c>
      <c r="CR56" s="428"/>
      <c r="CS56" s="428"/>
      <c r="CT56" s="428"/>
      <c r="CU56" s="428"/>
      <c r="CV56" s="319">
        <v>1</v>
      </c>
      <c r="CW56" s="319"/>
      <c r="CX56" s="319"/>
      <c r="CY56" s="319"/>
      <c r="CZ56" s="319"/>
      <c r="DA56" s="428">
        <v>133</v>
      </c>
      <c r="DB56" s="428"/>
      <c r="DC56" s="428"/>
      <c r="DD56" s="428"/>
      <c r="DE56" s="428"/>
      <c r="DF56" s="428">
        <v>10</v>
      </c>
      <c r="DG56" s="428"/>
      <c r="DH56" s="428"/>
      <c r="DI56" s="428"/>
      <c r="DJ56" s="428"/>
      <c r="DK56" s="428">
        <v>103</v>
      </c>
      <c r="DL56" s="428"/>
      <c r="DM56" s="428"/>
      <c r="DN56" s="428"/>
      <c r="DO56" s="428"/>
    </row>
    <row r="57" spans="1:119" ht="12.75" customHeight="1" x14ac:dyDescent="0.15">
      <c r="A57" s="502" t="s">
        <v>190</v>
      </c>
      <c r="B57" s="502"/>
      <c r="C57" s="502"/>
      <c r="D57" s="502"/>
      <c r="E57" s="502"/>
      <c r="F57" s="502"/>
      <c r="G57" s="502"/>
      <c r="H57" s="502"/>
      <c r="I57" s="502"/>
      <c r="J57" s="429">
        <v>454</v>
      </c>
      <c r="K57" s="349"/>
      <c r="L57" s="349"/>
      <c r="M57" s="349"/>
      <c r="N57" s="349"/>
      <c r="O57" s="166"/>
      <c r="P57" s="428">
        <v>58</v>
      </c>
      <c r="Q57" s="428"/>
      <c r="R57" s="428"/>
      <c r="S57" s="428"/>
      <c r="T57" s="428"/>
      <c r="U57" s="319">
        <v>58</v>
      </c>
      <c r="V57" s="319"/>
      <c r="W57" s="319"/>
      <c r="X57" s="319"/>
      <c r="Y57" s="319" t="s">
        <v>673</v>
      </c>
      <c r="Z57" s="319"/>
      <c r="AA57" s="319"/>
      <c r="AB57" s="319"/>
      <c r="AC57" s="319" t="s">
        <v>698</v>
      </c>
      <c r="AD57" s="319"/>
      <c r="AE57" s="319"/>
      <c r="AF57" s="319"/>
      <c r="AG57" s="319"/>
      <c r="AH57" s="319">
        <v>10</v>
      </c>
      <c r="AI57" s="319"/>
      <c r="AJ57" s="319"/>
      <c r="AK57" s="319"/>
      <c r="AL57" s="319"/>
      <c r="AM57" s="428">
        <v>34</v>
      </c>
      <c r="AN57" s="428"/>
      <c r="AO57" s="428"/>
      <c r="AP57" s="428"/>
      <c r="AQ57" s="428"/>
      <c r="AR57" s="319">
        <v>1</v>
      </c>
      <c r="AS57" s="319"/>
      <c r="AT57" s="319"/>
      <c r="AU57" s="319"/>
      <c r="AV57" s="319"/>
      <c r="AW57" s="319">
        <v>1</v>
      </c>
      <c r="AX57" s="319"/>
      <c r="AY57" s="319"/>
      <c r="AZ57" s="319"/>
      <c r="BA57" s="319"/>
      <c r="BB57" s="319">
        <v>3</v>
      </c>
      <c r="BC57" s="319"/>
      <c r="BD57" s="319"/>
      <c r="BE57" s="319"/>
      <c r="BF57" s="319"/>
      <c r="BG57" s="428">
        <v>61</v>
      </c>
      <c r="BH57" s="428"/>
      <c r="BI57" s="428"/>
      <c r="BJ57" s="428"/>
      <c r="BK57" s="428"/>
      <c r="BL57" s="161"/>
      <c r="BM57" s="319">
        <v>5</v>
      </c>
      <c r="BN57" s="319"/>
      <c r="BO57" s="319"/>
      <c r="BP57" s="319"/>
      <c r="BQ57" s="319"/>
      <c r="BR57" s="428">
        <v>11</v>
      </c>
      <c r="BS57" s="428"/>
      <c r="BT57" s="428"/>
      <c r="BU57" s="428"/>
      <c r="BV57" s="428"/>
      <c r="BW57" s="319">
        <v>9</v>
      </c>
      <c r="BX57" s="319"/>
      <c r="BY57" s="319"/>
      <c r="BZ57" s="319"/>
      <c r="CA57" s="319"/>
      <c r="CB57" s="428">
        <v>41</v>
      </c>
      <c r="CC57" s="428"/>
      <c r="CD57" s="428"/>
      <c r="CE57" s="428"/>
      <c r="CF57" s="428"/>
      <c r="CG57" s="319">
        <v>42</v>
      </c>
      <c r="CH57" s="319"/>
      <c r="CI57" s="319"/>
      <c r="CJ57" s="319"/>
      <c r="CK57" s="319"/>
      <c r="CL57" s="428">
        <v>6</v>
      </c>
      <c r="CM57" s="428"/>
      <c r="CN57" s="428"/>
      <c r="CO57" s="428"/>
      <c r="CP57" s="428"/>
      <c r="CQ57" s="428">
        <v>48</v>
      </c>
      <c r="CR57" s="428"/>
      <c r="CS57" s="428"/>
      <c r="CT57" s="428"/>
      <c r="CU57" s="428"/>
      <c r="CV57" s="319" t="s">
        <v>698</v>
      </c>
      <c r="CW57" s="319"/>
      <c r="CX57" s="319"/>
      <c r="CY57" s="319"/>
      <c r="CZ57" s="319"/>
      <c r="DA57" s="428">
        <v>58</v>
      </c>
      <c r="DB57" s="428"/>
      <c r="DC57" s="428"/>
      <c r="DD57" s="428"/>
      <c r="DE57" s="428"/>
      <c r="DF57" s="319">
        <v>3</v>
      </c>
      <c r="DG57" s="319"/>
      <c r="DH57" s="319"/>
      <c r="DI57" s="319"/>
      <c r="DJ57" s="319"/>
      <c r="DK57" s="319">
        <v>63</v>
      </c>
      <c r="DL57" s="319"/>
      <c r="DM57" s="319"/>
      <c r="DN57" s="319"/>
      <c r="DO57" s="319"/>
    </row>
    <row r="58" spans="1:119" ht="12.75" customHeight="1" x14ac:dyDescent="0.15">
      <c r="A58" s="502" t="s">
        <v>267</v>
      </c>
      <c r="B58" s="502"/>
      <c r="C58" s="502"/>
      <c r="D58" s="502"/>
      <c r="E58" s="502"/>
      <c r="F58" s="502"/>
      <c r="G58" s="502"/>
      <c r="H58" s="502"/>
      <c r="I58" s="502"/>
      <c r="J58" s="429">
        <v>189</v>
      </c>
      <c r="K58" s="349"/>
      <c r="L58" s="349"/>
      <c r="M58" s="349"/>
      <c r="N58" s="349"/>
      <c r="O58" s="166"/>
      <c r="P58" s="428">
        <v>42</v>
      </c>
      <c r="Q58" s="428"/>
      <c r="R58" s="428"/>
      <c r="S58" s="428"/>
      <c r="T58" s="428"/>
      <c r="U58" s="319">
        <v>42</v>
      </c>
      <c r="V58" s="319"/>
      <c r="W58" s="319"/>
      <c r="X58" s="319"/>
      <c r="Y58" s="319" t="s">
        <v>673</v>
      </c>
      <c r="Z58" s="319"/>
      <c r="AA58" s="319"/>
      <c r="AB58" s="319"/>
      <c r="AC58" s="319" t="s">
        <v>698</v>
      </c>
      <c r="AD58" s="319"/>
      <c r="AE58" s="319"/>
      <c r="AF58" s="319"/>
      <c r="AG58" s="319"/>
      <c r="AH58" s="319">
        <v>5</v>
      </c>
      <c r="AI58" s="319"/>
      <c r="AJ58" s="319"/>
      <c r="AK58" s="319"/>
      <c r="AL58" s="319"/>
      <c r="AM58" s="428">
        <v>10</v>
      </c>
      <c r="AN58" s="428"/>
      <c r="AO58" s="428"/>
      <c r="AP58" s="428"/>
      <c r="AQ58" s="428"/>
      <c r="AR58" s="319" t="s">
        <v>698</v>
      </c>
      <c r="AS58" s="319"/>
      <c r="AT58" s="319"/>
      <c r="AU58" s="319"/>
      <c r="AV58" s="319"/>
      <c r="AW58" s="319" t="s">
        <v>698</v>
      </c>
      <c r="AX58" s="319"/>
      <c r="AY58" s="319"/>
      <c r="AZ58" s="319"/>
      <c r="BA58" s="319"/>
      <c r="BB58" s="319">
        <v>2</v>
      </c>
      <c r="BC58" s="319"/>
      <c r="BD58" s="319"/>
      <c r="BE58" s="319"/>
      <c r="BF58" s="319"/>
      <c r="BG58" s="428">
        <v>22</v>
      </c>
      <c r="BH58" s="428"/>
      <c r="BI58" s="428"/>
      <c r="BJ58" s="428"/>
      <c r="BK58" s="428"/>
      <c r="BL58" s="161"/>
      <c r="BM58" s="319" t="s">
        <v>698</v>
      </c>
      <c r="BN58" s="319"/>
      <c r="BO58" s="319"/>
      <c r="BP58" s="319"/>
      <c r="BQ58" s="319"/>
      <c r="BR58" s="319">
        <v>11</v>
      </c>
      <c r="BS58" s="319"/>
      <c r="BT58" s="319"/>
      <c r="BU58" s="319"/>
      <c r="BV58" s="319"/>
      <c r="BW58" s="319">
        <v>2</v>
      </c>
      <c r="BX58" s="319"/>
      <c r="BY58" s="319"/>
      <c r="BZ58" s="319"/>
      <c r="CA58" s="319"/>
      <c r="CB58" s="319">
        <v>7</v>
      </c>
      <c r="CC58" s="319"/>
      <c r="CD58" s="319"/>
      <c r="CE58" s="319"/>
      <c r="CF58" s="319"/>
      <c r="CG58" s="319">
        <v>24</v>
      </c>
      <c r="CH58" s="319"/>
      <c r="CI58" s="319"/>
      <c r="CJ58" s="319"/>
      <c r="CK58" s="319"/>
      <c r="CL58" s="319">
        <v>4</v>
      </c>
      <c r="CM58" s="319"/>
      <c r="CN58" s="319"/>
      <c r="CO58" s="319"/>
      <c r="CP58" s="319"/>
      <c r="CQ58" s="319">
        <v>14</v>
      </c>
      <c r="CR58" s="319"/>
      <c r="CS58" s="319"/>
      <c r="CT58" s="319"/>
      <c r="CU58" s="319"/>
      <c r="CV58" s="319" t="s">
        <v>698</v>
      </c>
      <c r="CW58" s="319"/>
      <c r="CX58" s="319"/>
      <c r="CY58" s="319"/>
      <c r="CZ58" s="319"/>
      <c r="DA58" s="428">
        <v>12</v>
      </c>
      <c r="DB58" s="428"/>
      <c r="DC58" s="428"/>
      <c r="DD58" s="428"/>
      <c r="DE58" s="428"/>
      <c r="DF58" s="319">
        <v>1</v>
      </c>
      <c r="DG58" s="319"/>
      <c r="DH58" s="319"/>
      <c r="DI58" s="319"/>
      <c r="DJ58" s="319"/>
      <c r="DK58" s="319">
        <v>33</v>
      </c>
      <c r="DL58" s="319"/>
      <c r="DM58" s="319"/>
      <c r="DN58" s="319"/>
      <c r="DO58" s="319"/>
    </row>
    <row r="59" spans="1:119" ht="12.75" customHeight="1" x14ac:dyDescent="0.15">
      <c r="A59" s="502" t="s">
        <v>542</v>
      </c>
      <c r="B59" s="502"/>
      <c r="C59" s="502"/>
      <c r="D59" s="502"/>
      <c r="E59" s="502"/>
      <c r="F59" s="502"/>
      <c r="G59" s="502"/>
      <c r="H59" s="502"/>
      <c r="I59" s="502"/>
      <c r="J59" s="429">
        <v>88</v>
      </c>
      <c r="K59" s="349"/>
      <c r="L59" s="349"/>
      <c r="M59" s="349"/>
      <c r="N59" s="349"/>
      <c r="O59" s="166"/>
      <c r="P59" s="428">
        <v>24</v>
      </c>
      <c r="Q59" s="428"/>
      <c r="R59" s="428"/>
      <c r="S59" s="428"/>
      <c r="T59" s="428"/>
      <c r="U59" s="319">
        <v>24</v>
      </c>
      <c r="V59" s="319"/>
      <c r="W59" s="319"/>
      <c r="X59" s="319"/>
      <c r="Y59" s="319" t="s">
        <v>673</v>
      </c>
      <c r="Z59" s="319"/>
      <c r="AA59" s="319"/>
      <c r="AB59" s="319"/>
      <c r="AC59" s="319" t="s">
        <v>698</v>
      </c>
      <c r="AD59" s="319"/>
      <c r="AE59" s="319"/>
      <c r="AF59" s="319"/>
      <c r="AG59" s="319"/>
      <c r="AH59" s="319">
        <v>4</v>
      </c>
      <c r="AI59" s="319"/>
      <c r="AJ59" s="319"/>
      <c r="AK59" s="319"/>
      <c r="AL59" s="319"/>
      <c r="AM59" s="319">
        <v>13</v>
      </c>
      <c r="AN59" s="319"/>
      <c r="AO59" s="319"/>
      <c r="AP59" s="319"/>
      <c r="AQ59" s="319"/>
      <c r="AR59" s="319" t="s">
        <v>698</v>
      </c>
      <c r="AS59" s="319"/>
      <c r="AT59" s="319"/>
      <c r="AU59" s="319"/>
      <c r="AV59" s="319"/>
      <c r="AW59" s="319" t="s">
        <v>698</v>
      </c>
      <c r="AX59" s="319"/>
      <c r="AY59" s="319"/>
      <c r="AZ59" s="319"/>
      <c r="BA59" s="319"/>
      <c r="BB59" s="319">
        <v>1</v>
      </c>
      <c r="BC59" s="319"/>
      <c r="BD59" s="319"/>
      <c r="BE59" s="319"/>
      <c r="BF59" s="319"/>
      <c r="BG59" s="428">
        <v>10</v>
      </c>
      <c r="BH59" s="428"/>
      <c r="BI59" s="428"/>
      <c r="BJ59" s="428"/>
      <c r="BK59" s="428"/>
      <c r="BL59" s="161"/>
      <c r="BM59" s="319" t="s">
        <v>698</v>
      </c>
      <c r="BN59" s="319"/>
      <c r="BO59" s="319"/>
      <c r="BP59" s="319"/>
      <c r="BQ59" s="319"/>
      <c r="BR59" s="319">
        <v>4</v>
      </c>
      <c r="BS59" s="319"/>
      <c r="BT59" s="319"/>
      <c r="BU59" s="319"/>
      <c r="BV59" s="319"/>
      <c r="BW59" s="319">
        <v>2</v>
      </c>
      <c r="BX59" s="319"/>
      <c r="BY59" s="319"/>
      <c r="BZ59" s="319"/>
      <c r="CA59" s="319"/>
      <c r="CB59" s="319">
        <v>1</v>
      </c>
      <c r="CC59" s="319"/>
      <c r="CD59" s="319"/>
      <c r="CE59" s="319"/>
      <c r="CF59" s="319"/>
      <c r="CG59" s="319">
        <v>7</v>
      </c>
      <c r="CH59" s="319"/>
      <c r="CI59" s="319"/>
      <c r="CJ59" s="319"/>
      <c r="CK59" s="319"/>
      <c r="CL59" s="319">
        <v>2</v>
      </c>
      <c r="CM59" s="319"/>
      <c r="CN59" s="319"/>
      <c r="CO59" s="319"/>
      <c r="CP59" s="319"/>
      <c r="CQ59" s="319">
        <v>2</v>
      </c>
      <c r="CR59" s="319"/>
      <c r="CS59" s="319"/>
      <c r="CT59" s="319"/>
      <c r="CU59" s="319"/>
      <c r="CV59" s="319" t="s">
        <v>698</v>
      </c>
      <c r="CW59" s="319"/>
      <c r="CX59" s="319"/>
      <c r="CY59" s="319"/>
      <c r="CZ59" s="319"/>
      <c r="DA59" s="319" t="s">
        <v>698</v>
      </c>
      <c r="DB59" s="319"/>
      <c r="DC59" s="319"/>
      <c r="DD59" s="319"/>
      <c r="DE59" s="319"/>
      <c r="DF59" s="319" t="s">
        <v>698</v>
      </c>
      <c r="DG59" s="319"/>
      <c r="DH59" s="319"/>
      <c r="DI59" s="319"/>
      <c r="DJ59" s="319"/>
      <c r="DK59" s="319">
        <v>18</v>
      </c>
      <c r="DL59" s="319"/>
      <c r="DM59" s="319"/>
      <c r="DN59" s="319"/>
      <c r="DO59" s="319"/>
    </row>
    <row r="60" spans="1:119" ht="6.75" customHeight="1" x14ac:dyDescent="0.15">
      <c r="A60" s="203"/>
      <c r="B60" s="203"/>
      <c r="C60" s="203"/>
      <c r="D60" s="203"/>
      <c r="E60" s="203"/>
      <c r="F60" s="203"/>
      <c r="G60" s="203"/>
      <c r="H60" s="203"/>
      <c r="I60" s="203"/>
      <c r="J60" s="215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3"/>
      <c r="BJ60" s="203"/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203"/>
      <c r="CP60" s="203"/>
      <c r="CQ60" s="203"/>
      <c r="CR60" s="203"/>
      <c r="CS60" s="203"/>
      <c r="CT60" s="203"/>
      <c r="CU60" s="203"/>
      <c r="CV60" s="203"/>
      <c r="CW60" s="203"/>
      <c r="CX60" s="203"/>
      <c r="CY60" s="203"/>
      <c r="CZ60" s="203"/>
      <c r="DA60" s="203"/>
      <c r="DB60" s="203"/>
      <c r="DC60" s="203"/>
      <c r="DD60" s="203"/>
      <c r="DE60" s="203"/>
      <c r="DF60" s="203"/>
      <c r="DG60" s="203"/>
      <c r="DH60" s="203"/>
      <c r="DI60" s="203"/>
      <c r="DJ60" s="203"/>
      <c r="DK60" s="203"/>
      <c r="DL60" s="203"/>
      <c r="DM60" s="203"/>
      <c r="DN60" s="203"/>
      <c r="DO60" s="203"/>
    </row>
    <row r="61" spans="1:119" ht="6.75" customHeight="1" x14ac:dyDescent="0.15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1"/>
      <c r="BN61" s="181"/>
      <c r="BO61" s="181"/>
      <c r="BP61" s="181"/>
      <c r="BQ61" s="181"/>
      <c r="BR61" s="181"/>
      <c r="BS61" s="181"/>
      <c r="BT61" s="181"/>
      <c r="BU61" s="181"/>
      <c r="BV61" s="181"/>
      <c r="BW61" s="181"/>
      <c r="BX61" s="181"/>
      <c r="BY61" s="181"/>
      <c r="BZ61" s="181"/>
      <c r="CA61" s="181"/>
      <c r="CB61" s="181"/>
      <c r="CC61" s="181"/>
      <c r="CD61" s="181"/>
      <c r="CE61" s="181"/>
      <c r="CF61" s="181"/>
      <c r="CG61" s="181"/>
      <c r="CH61" s="181"/>
      <c r="CI61" s="181"/>
      <c r="CJ61" s="181"/>
      <c r="CK61" s="181"/>
      <c r="CL61" s="181"/>
      <c r="CM61" s="181"/>
      <c r="CN61" s="181"/>
      <c r="CO61" s="181"/>
      <c r="CP61" s="181"/>
      <c r="CQ61" s="181"/>
      <c r="CR61" s="181"/>
      <c r="CS61" s="181"/>
      <c r="CT61" s="181"/>
      <c r="CU61" s="181"/>
      <c r="CV61" s="181"/>
      <c r="CW61" s="181"/>
      <c r="CX61" s="181"/>
      <c r="CY61" s="181"/>
      <c r="CZ61" s="213"/>
      <c r="DA61" s="181"/>
      <c r="DB61" s="181"/>
      <c r="DC61" s="181"/>
      <c r="DD61" s="181"/>
      <c r="DE61" s="213"/>
      <c r="DF61" s="213"/>
      <c r="DG61" s="213"/>
      <c r="DH61" s="213"/>
      <c r="DI61" s="213"/>
      <c r="DJ61" s="213"/>
      <c r="DK61" s="213"/>
      <c r="DL61" s="213"/>
      <c r="DM61" s="213"/>
      <c r="DN61" s="213"/>
      <c r="DO61" s="213"/>
    </row>
    <row r="62" spans="1:119" x14ac:dyDescent="0.15">
      <c r="CZ62" s="362" t="s">
        <v>234</v>
      </c>
      <c r="DA62" s="362"/>
      <c r="DB62" s="362"/>
      <c r="DC62" s="362"/>
      <c r="DD62" s="362"/>
      <c r="DE62" s="362"/>
      <c r="DF62" s="362"/>
      <c r="DG62" s="362"/>
      <c r="DH62" s="362"/>
      <c r="DI62" s="362"/>
      <c r="DJ62" s="362"/>
      <c r="DK62" s="362"/>
      <c r="DL62" s="362"/>
      <c r="DM62" s="362"/>
      <c r="DN62" s="362"/>
      <c r="DO62" s="362"/>
    </row>
  </sheetData>
  <mergeCells count="1176">
    <mergeCell ref="DE2:DO2"/>
    <mergeCell ref="A4:I4"/>
    <mergeCell ref="J4:O5"/>
    <mergeCell ref="P4:T5"/>
    <mergeCell ref="U4:X5"/>
    <mergeCell ref="Y4:AB5"/>
    <mergeCell ref="AC4:AG5"/>
    <mergeCell ref="AH4:AL5"/>
    <mergeCell ref="AM4:AQ5"/>
    <mergeCell ref="AR4:AV5"/>
    <mergeCell ref="DF4:DJ5"/>
    <mergeCell ref="DK4:DO5"/>
    <mergeCell ref="A5:I5"/>
    <mergeCell ref="J6:N6"/>
    <mergeCell ref="P6:T6"/>
    <mergeCell ref="U6:X6"/>
    <mergeCell ref="Y6:AB6"/>
    <mergeCell ref="AC6:AG6"/>
    <mergeCell ref="AH6:AL6"/>
    <mergeCell ref="AM6:AQ6"/>
    <mergeCell ref="CB4:CF5"/>
    <mergeCell ref="CG4:CK5"/>
    <mergeCell ref="CL4:CP5"/>
    <mergeCell ref="CQ4:CU5"/>
    <mergeCell ref="CV4:CZ5"/>
    <mergeCell ref="DA4:DE5"/>
    <mergeCell ref="AW4:BA5"/>
    <mergeCell ref="BB4:BF5"/>
    <mergeCell ref="BG4:BK5"/>
    <mergeCell ref="BM4:BQ5"/>
    <mergeCell ref="BR4:BV5"/>
    <mergeCell ref="BW4:CA5"/>
    <mergeCell ref="DK6:DO6"/>
    <mergeCell ref="A7:I7"/>
    <mergeCell ref="J7:N7"/>
    <mergeCell ref="P7:T7"/>
    <mergeCell ref="U7:X7"/>
    <mergeCell ref="Y7:AB7"/>
    <mergeCell ref="AC7:AG7"/>
    <mergeCell ref="AH7:AL7"/>
    <mergeCell ref="AM7:AQ7"/>
    <mergeCell ref="AR7:AV7"/>
    <mergeCell ref="CB6:CF6"/>
    <mergeCell ref="CL6:CP6"/>
    <mergeCell ref="CQ6:CU6"/>
    <mergeCell ref="CV6:CZ6"/>
    <mergeCell ref="DA6:DE6"/>
    <mergeCell ref="DF6:DJ6"/>
    <mergeCell ref="AR6:AV6"/>
    <mergeCell ref="AW6:BA6"/>
    <mergeCell ref="BB6:BF6"/>
    <mergeCell ref="BG6:BK6"/>
    <mergeCell ref="BM6:BQ6"/>
    <mergeCell ref="BR6:BV6"/>
    <mergeCell ref="DF7:DJ7"/>
    <mergeCell ref="DK7:DO7"/>
    <mergeCell ref="BG8:BK8"/>
    <mergeCell ref="BM8:BQ8"/>
    <mergeCell ref="BR8:BV8"/>
    <mergeCell ref="BW8:CA8"/>
    <mergeCell ref="DA9:DE9"/>
    <mergeCell ref="DF9:DJ9"/>
    <mergeCell ref="DK9:DO9"/>
    <mergeCell ref="J8:N8"/>
    <mergeCell ref="P8:T8"/>
    <mergeCell ref="U8:X8"/>
    <mergeCell ref="Y8:AB8"/>
    <mergeCell ref="AC8:AG8"/>
    <mergeCell ref="AH8:AL8"/>
    <mergeCell ref="AM8:AQ8"/>
    <mergeCell ref="AR8:AV8"/>
    <mergeCell ref="CB7:CF7"/>
    <mergeCell ref="CG7:CK7"/>
    <mergeCell ref="CL7:CP7"/>
    <mergeCell ref="CQ7:CU7"/>
    <mergeCell ref="CV7:CZ7"/>
    <mergeCell ref="DA7:DE7"/>
    <mergeCell ref="AW7:BA7"/>
    <mergeCell ref="BB7:BF7"/>
    <mergeCell ref="BG7:BK7"/>
    <mergeCell ref="BM7:BQ7"/>
    <mergeCell ref="BR7:BV7"/>
    <mergeCell ref="BW7:CA7"/>
    <mergeCell ref="AH10:AL10"/>
    <mergeCell ref="BW9:CA9"/>
    <mergeCell ref="CB9:CF9"/>
    <mergeCell ref="CG9:CK9"/>
    <mergeCell ref="CL9:CP9"/>
    <mergeCell ref="CQ9:CU9"/>
    <mergeCell ref="CV9:CZ9"/>
    <mergeCell ref="AR9:AV9"/>
    <mergeCell ref="AW9:BA9"/>
    <mergeCell ref="BB9:BF9"/>
    <mergeCell ref="BG9:BK9"/>
    <mergeCell ref="BM9:BQ9"/>
    <mergeCell ref="BR9:BV9"/>
    <mergeCell ref="CV10:CZ10"/>
    <mergeCell ref="DF8:DJ8"/>
    <mergeCell ref="DK8:DO8"/>
    <mergeCell ref="A9:I9"/>
    <mergeCell ref="J9:N9"/>
    <mergeCell ref="P9:T9"/>
    <mergeCell ref="U9:X9"/>
    <mergeCell ref="Y9:AB9"/>
    <mergeCell ref="AC9:AG9"/>
    <mergeCell ref="AH9:AL9"/>
    <mergeCell ref="AM9:AQ9"/>
    <mergeCell ref="CB8:CF8"/>
    <mergeCell ref="CG8:CK8"/>
    <mergeCell ref="CL8:CP8"/>
    <mergeCell ref="CQ8:CU8"/>
    <mergeCell ref="CV8:CZ8"/>
    <mergeCell ref="DA8:DE8"/>
    <mergeCell ref="AW8:BA8"/>
    <mergeCell ref="BB8:BF8"/>
    <mergeCell ref="DA10:DE10"/>
    <mergeCell ref="DF10:DJ10"/>
    <mergeCell ref="DK10:DO10"/>
    <mergeCell ref="A11:I11"/>
    <mergeCell ref="J11:N11"/>
    <mergeCell ref="P11:T11"/>
    <mergeCell ref="U11:X11"/>
    <mergeCell ref="Y11:AB11"/>
    <mergeCell ref="AC11:AG11"/>
    <mergeCell ref="BR10:BV10"/>
    <mergeCell ref="BW10:CA10"/>
    <mergeCell ref="CB10:CF10"/>
    <mergeCell ref="CG10:CK10"/>
    <mergeCell ref="CL10:CP10"/>
    <mergeCell ref="CQ10:CU10"/>
    <mergeCell ref="AM10:AQ10"/>
    <mergeCell ref="AR10:AV10"/>
    <mergeCell ref="AW10:BA10"/>
    <mergeCell ref="BB10:BF10"/>
    <mergeCell ref="BG10:BK10"/>
    <mergeCell ref="BM10:BQ10"/>
    <mergeCell ref="CQ11:CU11"/>
    <mergeCell ref="CV11:CZ11"/>
    <mergeCell ref="DA11:DE11"/>
    <mergeCell ref="DF11:DJ11"/>
    <mergeCell ref="DK11:DO11"/>
    <mergeCell ref="A10:I10"/>
    <mergeCell ref="J10:N10"/>
    <mergeCell ref="P10:T10"/>
    <mergeCell ref="U10:X10"/>
    <mergeCell ref="Y10:AB10"/>
    <mergeCell ref="AC10:AG10"/>
    <mergeCell ref="A12:I12"/>
    <mergeCell ref="J12:N12"/>
    <mergeCell ref="P12:T12"/>
    <mergeCell ref="U12:X12"/>
    <mergeCell ref="Y12:AB12"/>
    <mergeCell ref="BM11:BQ11"/>
    <mergeCell ref="BR11:BV11"/>
    <mergeCell ref="BW11:CA11"/>
    <mergeCell ref="CB11:CF11"/>
    <mergeCell ref="CG11:CK11"/>
    <mergeCell ref="CL11:CP11"/>
    <mergeCell ref="AH11:AL11"/>
    <mergeCell ref="AM11:AQ11"/>
    <mergeCell ref="AR11:AV11"/>
    <mergeCell ref="AW11:BA11"/>
    <mergeCell ref="BB11:BF11"/>
    <mergeCell ref="BG11:BK11"/>
    <mergeCell ref="CL12:CP12"/>
    <mergeCell ref="CQ12:CU12"/>
    <mergeCell ref="CV12:CZ12"/>
    <mergeCell ref="DA12:DE12"/>
    <mergeCell ref="DF12:DJ12"/>
    <mergeCell ref="DK12:DO12"/>
    <mergeCell ref="BG12:BK12"/>
    <mergeCell ref="BM12:BQ12"/>
    <mergeCell ref="BR12:BV12"/>
    <mergeCell ref="BW12:CA12"/>
    <mergeCell ref="CB12:CF12"/>
    <mergeCell ref="CG12:CK12"/>
    <mergeCell ref="AC12:AG12"/>
    <mergeCell ref="AH12:AL12"/>
    <mergeCell ref="AM12:AQ12"/>
    <mergeCell ref="AR12:AV12"/>
    <mergeCell ref="AW12:BA12"/>
    <mergeCell ref="BB12:BF12"/>
    <mergeCell ref="CQ13:CU13"/>
    <mergeCell ref="CV13:CZ13"/>
    <mergeCell ref="DA13:DE13"/>
    <mergeCell ref="DF13:DJ13"/>
    <mergeCell ref="DK13:DO13"/>
    <mergeCell ref="A14:I14"/>
    <mergeCell ref="J14:N14"/>
    <mergeCell ref="P14:T14"/>
    <mergeCell ref="U14:X14"/>
    <mergeCell ref="Y14:AB14"/>
    <mergeCell ref="BM13:BQ13"/>
    <mergeCell ref="BR13:BV13"/>
    <mergeCell ref="BW13:CA13"/>
    <mergeCell ref="CB13:CF13"/>
    <mergeCell ref="CG13:CK13"/>
    <mergeCell ref="CL13:CP13"/>
    <mergeCell ref="AH13:AL13"/>
    <mergeCell ref="AM13:AQ13"/>
    <mergeCell ref="AR13:AV13"/>
    <mergeCell ref="AW13:BA13"/>
    <mergeCell ref="BB13:BF13"/>
    <mergeCell ref="BG13:BK13"/>
    <mergeCell ref="A13:I13"/>
    <mergeCell ref="J13:N13"/>
    <mergeCell ref="P13:T13"/>
    <mergeCell ref="U13:X13"/>
    <mergeCell ref="Y13:AB13"/>
    <mergeCell ref="AC13:AG13"/>
    <mergeCell ref="CL14:CP14"/>
    <mergeCell ref="CQ14:CU14"/>
    <mergeCell ref="CV14:CZ14"/>
    <mergeCell ref="DA14:DE14"/>
    <mergeCell ref="DF14:DJ14"/>
    <mergeCell ref="DK14:DO14"/>
    <mergeCell ref="BG14:BK14"/>
    <mergeCell ref="BM14:BQ14"/>
    <mergeCell ref="BR14:BV14"/>
    <mergeCell ref="BW14:CA14"/>
    <mergeCell ref="CB14:CF14"/>
    <mergeCell ref="CG14:CK14"/>
    <mergeCell ref="AC14:AG14"/>
    <mergeCell ref="AH14:AL14"/>
    <mergeCell ref="AM14:AQ14"/>
    <mergeCell ref="AR14:AV14"/>
    <mergeCell ref="AW14:BA14"/>
    <mergeCell ref="BB14:BF14"/>
    <mergeCell ref="CQ15:CU15"/>
    <mergeCell ref="CV15:CZ15"/>
    <mergeCell ref="DA15:DE15"/>
    <mergeCell ref="DF15:DJ15"/>
    <mergeCell ref="DK15:DO15"/>
    <mergeCell ref="A16:I16"/>
    <mergeCell ref="J16:N16"/>
    <mergeCell ref="P16:T16"/>
    <mergeCell ref="U16:X16"/>
    <mergeCell ref="Y16:AB16"/>
    <mergeCell ref="BM15:BQ15"/>
    <mergeCell ref="BR15:BV15"/>
    <mergeCell ref="BW15:CA15"/>
    <mergeCell ref="CB15:CF15"/>
    <mergeCell ref="CG15:CK15"/>
    <mergeCell ref="CL15:CP15"/>
    <mergeCell ref="AH15:AL15"/>
    <mergeCell ref="AM15:AQ15"/>
    <mergeCell ref="AR15:AV15"/>
    <mergeCell ref="AW15:BA15"/>
    <mergeCell ref="BB15:BF15"/>
    <mergeCell ref="BG15:BK15"/>
    <mergeCell ref="A15:I15"/>
    <mergeCell ref="J15:N15"/>
    <mergeCell ref="P15:T15"/>
    <mergeCell ref="U15:X15"/>
    <mergeCell ref="Y15:AB15"/>
    <mergeCell ref="AC15:AG15"/>
    <mergeCell ref="CL16:CP16"/>
    <mergeCell ref="CQ16:CU16"/>
    <mergeCell ref="CV16:CZ16"/>
    <mergeCell ref="DA16:DE16"/>
    <mergeCell ref="DF16:DJ16"/>
    <mergeCell ref="DK16:DO16"/>
    <mergeCell ref="BG16:BK16"/>
    <mergeCell ref="BM16:BQ16"/>
    <mergeCell ref="BR16:BV16"/>
    <mergeCell ref="BW16:CA16"/>
    <mergeCell ref="CB16:CF16"/>
    <mergeCell ref="CG16:CK16"/>
    <mergeCell ref="AC16:AG16"/>
    <mergeCell ref="AH16:AL16"/>
    <mergeCell ref="AM16:AQ16"/>
    <mergeCell ref="AR16:AV16"/>
    <mergeCell ref="AW16:BA16"/>
    <mergeCell ref="BB16:BF16"/>
    <mergeCell ref="CQ17:CU17"/>
    <mergeCell ref="CV17:CZ17"/>
    <mergeCell ref="DA17:DE17"/>
    <mergeCell ref="DF17:DJ17"/>
    <mergeCell ref="DK17:DO17"/>
    <mergeCell ref="A18:I18"/>
    <mergeCell ref="J18:N18"/>
    <mergeCell ref="P18:T18"/>
    <mergeCell ref="U18:X18"/>
    <mergeCell ref="Y18:AB18"/>
    <mergeCell ref="BM17:BQ17"/>
    <mergeCell ref="BR17:BV17"/>
    <mergeCell ref="BW17:CA17"/>
    <mergeCell ref="CB17:CF17"/>
    <mergeCell ref="CG17:CK17"/>
    <mergeCell ref="CL17:CP17"/>
    <mergeCell ref="AH17:AL17"/>
    <mergeCell ref="AM17:AQ17"/>
    <mergeCell ref="AR17:AV17"/>
    <mergeCell ref="AW17:BA17"/>
    <mergeCell ref="BB17:BF17"/>
    <mergeCell ref="BG17:BK17"/>
    <mergeCell ref="A17:I17"/>
    <mergeCell ref="J17:N17"/>
    <mergeCell ref="P17:T17"/>
    <mergeCell ref="U17:X17"/>
    <mergeCell ref="Y17:AB17"/>
    <mergeCell ref="AC17:AG17"/>
    <mergeCell ref="CL18:CP18"/>
    <mergeCell ref="CQ18:CU18"/>
    <mergeCell ref="CV18:CZ18"/>
    <mergeCell ref="DA18:DE18"/>
    <mergeCell ref="DF18:DJ18"/>
    <mergeCell ref="DK18:DO18"/>
    <mergeCell ref="BG18:BK18"/>
    <mergeCell ref="BM18:BQ18"/>
    <mergeCell ref="BR18:BV18"/>
    <mergeCell ref="BW18:CA18"/>
    <mergeCell ref="CB18:CF18"/>
    <mergeCell ref="CG18:CK18"/>
    <mergeCell ref="AC18:AG18"/>
    <mergeCell ref="AH18:AL18"/>
    <mergeCell ref="AM18:AQ18"/>
    <mergeCell ref="AR18:AV18"/>
    <mergeCell ref="AW18:BA18"/>
    <mergeCell ref="BB18:BF18"/>
    <mergeCell ref="CQ19:CU19"/>
    <mergeCell ref="CV19:CZ19"/>
    <mergeCell ref="DA19:DE19"/>
    <mergeCell ref="DF19:DJ19"/>
    <mergeCell ref="DK19:DO19"/>
    <mergeCell ref="A20:I20"/>
    <mergeCell ref="J20:N20"/>
    <mergeCell ref="P20:T20"/>
    <mergeCell ref="U20:X20"/>
    <mergeCell ref="Y20:AB20"/>
    <mergeCell ref="BM19:BQ19"/>
    <mergeCell ref="BR19:BV19"/>
    <mergeCell ref="BW19:CA19"/>
    <mergeCell ref="CB19:CF19"/>
    <mergeCell ref="CG19:CK19"/>
    <mergeCell ref="CL19:CP19"/>
    <mergeCell ref="AH19:AL19"/>
    <mergeCell ref="AM19:AQ19"/>
    <mergeCell ref="AR19:AV19"/>
    <mergeCell ref="AW19:BA19"/>
    <mergeCell ref="BB19:BF19"/>
    <mergeCell ref="BG19:BK19"/>
    <mergeCell ref="A19:I19"/>
    <mergeCell ref="J19:N19"/>
    <mergeCell ref="P19:T19"/>
    <mergeCell ref="U19:X19"/>
    <mergeCell ref="Y19:AB19"/>
    <mergeCell ref="AC19:AG19"/>
    <mergeCell ref="CL20:CP20"/>
    <mergeCell ref="CQ20:CU20"/>
    <mergeCell ref="CV20:CZ20"/>
    <mergeCell ref="DA20:DE20"/>
    <mergeCell ref="DF20:DJ20"/>
    <mergeCell ref="DK20:DO20"/>
    <mergeCell ref="BG20:BK20"/>
    <mergeCell ref="BM20:BQ20"/>
    <mergeCell ref="BR20:BV20"/>
    <mergeCell ref="BW20:CA20"/>
    <mergeCell ref="CB20:CF20"/>
    <mergeCell ref="CG20:CK20"/>
    <mergeCell ref="AC20:AG20"/>
    <mergeCell ref="AH20:AL20"/>
    <mergeCell ref="AM20:AQ20"/>
    <mergeCell ref="AR20:AV20"/>
    <mergeCell ref="AW20:BA20"/>
    <mergeCell ref="BB20:BF20"/>
    <mergeCell ref="CQ21:CU21"/>
    <mergeCell ref="CV21:CZ21"/>
    <mergeCell ref="DA21:DE21"/>
    <mergeCell ref="DF21:DJ21"/>
    <mergeCell ref="DK21:DO21"/>
    <mergeCell ref="A22:I22"/>
    <mergeCell ref="J22:N22"/>
    <mergeCell ref="P22:T22"/>
    <mergeCell ref="U22:X22"/>
    <mergeCell ref="Y22:AB22"/>
    <mergeCell ref="BM21:BQ21"/>
    <mergeCell ref="BR21:BV21"/>
    <mergeCell ref="BW21:CA21"/>
    <mergeCell ref="CB21:CF21"/>
    <mergeCell ref="CG21:CK21"/>
    <mergeCell ref="CL21:CP21"/>
    <mergeCell ref="AH21:AL21"/>
    <mergeCell ref="AM21:AQ21"/>
    <mergeCell ref="AR21:AV21"/>
    <mergeCell ref="AW21:BA21"/>
    <mergeCell ref="BB21:BF21"/>
    <mergeCell ref="BG21:BK21"/>
    <mergeCell ref="A21:I21"/>
    <mergeCell ref="J21:N21"/>
    <mergeCell ref="P21:T21"/>
    <mergeCell ref="U21:X21"/>
    <mergeCell ref="Y21:AB21"/>
    <mergeCell ref="AC21:AG21"/>
    <mergeCell ref="CL22:CP22"/>
    <mergeCell ref="CQ22:CU22"/>
    <mergeCell ref="CV22:CZ22"/>
    <mergeCell ref="DA22:DE22"/>
    <mergeCell ref="DF22:DJ22"/>
    <mergeCell ref="DK22:DO22"/>
    <mergeCell ref="BG22:BK22"/>
    <mergeCell ref="BM22:BQ22"/>
    <mergeCell ref="BR22:BV22"/>
    <mergeCell ref="BW22:CA22"/>
    <mergeCell ref="CB22:CF22"/>
    <mergeCell ref="CG22:CK22"/>
    <mergeCell ref="AC22:AG22"/>
    <mergeCell ref="AH22:AL22"/>
    <mergeCell ref="AM22:AQ22"/>
    <mergeCell ref="AR22:AV22"/>
    <mergeCell ref="AW22:BA22"/>
    <mergeCell ref="BB22:BF22"/>
    <mergeCell ref="A25:I25"/>
    <mergeCell ref="J25:N25"/>
    <mergeCell ref="P25:T25"/>
    <mergeCell ref="U25:X25"/>
    <mergeCell ref="Y25:AB25"/>
    <mergeCell ref="AC25:AG25"/>
    <mergeCell ref="CQ23:CU23"/>
    <mergeCell ref="CV23:CZ23"/>
    <mergeCell ref="DA23:DE23"/>
    <mergeCell ref="DF23:DJ23"/>
    <mergeCell ref="DK23:DO23"/>
    <mergeCell ref="J24:N24"/>
    <mergeCell ref="BM23:BQ23"/>
    <mergeCell ref="BR23:BV23"/>
    <mergeCell ref="BW23:CA23"/>
    <mergeCell ref="CB23:CF23"/>
    <mergeCell ref="CG23:CK23"/>
    <mergeCell ref="CL23:CP23"/>
    <mergeCell ref="AH23:AL23"/>
    <mergeCell ref="AM23:AQ23"/>
    <mergeCell ref="AR23:AV23"/>
    <mergeCell ref="AW23:BA23"/>
    <mergeCell ref="BB23:BF23"/>
    <mergeCell ref="BG23:BK23"/>
    <mergeCell ref="A23:I23"/>
    <mergeCell ref="J23:N23"/>
    <mergeCell ref="P23:T23"/>
    <mergeCell ref="U23:X23"/>
    <mergeCell ref="Y23:AB23"/>
    <mergeCell ref="AC23:AG23"/>
    <mergeCell ref="CQ25:CU25"/>
    <mergeCell ref="CV25:CZ25"/>
    <mergeCell ref="DA25:DE25"/>
    <mergeCell ref="DF25:DJ25"/>
    <mergeCell ref="DK25:DO25"/>
    <mergeCell ref="J26:N26"/>
    <mergeCell ref="BM25:BQ25"/>
    <mergeCell ref="BR25:BV25"/>
    <mergeCell ref="BW25:CA25"/>
    <mergeCell ref="CB25:CF25"/>
    <mergeCell ref="CG25:CK25"/>
    <mergeCell ref="CL25:CP25"/>
    <mergeCell ref="AH25:AL25"/>
    <mergeCell ref="AM25:AQ25"/>
    <mergeCell ref="AR25:AV25"/>
    <mergeCell ref="AW25:BA25"/>
    <mergeCell ref="BB25:BF25"/>
    <mergeCell ref="BG25:BK25"/>
    <mergeCell ref="CQ27:CU27"/>
    <mergeCell ref="CV27:CZ27"/>
    <mergeCell ref="DA27:DE27"/>
    <mergeCell ref="DF27:DJ27"/>
    <mergeCell ref="DK27:DO27"/>
    <mergeCell ref="A28:I28"/>
    <mergeCell ref="J28:N28"/>
    <mergeCell ref="P28:T28"/>
    <mergeCell ref="U28:X28"/>
    <mergeCell ref="Y28:AB28"/>
    <mergeCell ref="BM27:BQ27"/>
    <mergeCell ref="BR27:BV27"/>
    <mergeCell ref="BW27:CA27"/>
    <mergeCell ref="CB27:CF27"/>
    <mergeCell ref="CG27:CK27"/>
    <mergeCell ref="CL27:CP27"/>
    <mergeCell ref="AH27:AL27"/>
    <mergeCell ref="AM27:AQ27"/>
    <mergeCell ref="AR27:AV27"/>
    <mergeCell ref="AW27:BA27"/>
    <mergeCell ref="BB27:BF27"/>
    <mergeCell ref="BG27:BK27"/>
    <mergeCell ref="A27:I27"/>
    <mergeCell ref="J27:N27"/>
    <mergeCell ref="P27:T27"/>
    <mergeCell ref="U27:X27"/>
    <mergeCell ref="Y27:AB27"/>
    <mergeCell ref="AC27:AG27"/>
    <mergeCell ref="CL28:CP28"/>
    <mergeCell ref="CQ28:CU28"/>
    <mergeCell ref="CV28:CZ28"/>
    <mergeCell ref="DA28:DE28"/>
    <mergeCell ref="DF28:DJ28"/>
    <mergeCell ref="DK28:DO28"/>
    <mergeCell ref="BG28:BK28"/>
    <mergeCell ref="BM28:BQ28"/>
    <mergeCell ref="BR28:BV28"/>
    <mergeCell ref="BW28:CA28"/>
    <mergeCell ref="CB28:CF28"/>
    <mergeCell ref="CG28:CK28"/>
    <mergeCell ref="AC28:AG28"/>
    <mergeCell ref="AH28:AL28"/>
    <mergeCell ref="AM28:AQ28"/>
    <mergeCell ref="AR28:AV28"/>
    <mergeCell ref="AW28:BA28"/>
    <mergeCell ref="BB28:BF28"/>
    <mergeCell ref="CQ29:CU29"/>
    <mergeCell ref="CV29:CZ29"/>
    <mergeCell ref="DA29:DE29"/>
    <mergeCell ref="DF29:DJ29"/>
    <mergeCell ref="DK29:DO29"/>
    <mergeCell ref="A30:I30"/>
    <mergeCell ref="J30:N30"/>
    <mergeCell ref="P30:T30"/>
    <mergeCell ref="U30:X30"/>
    <mergeCell ref="Y30:AB30"/>
    <mergeCell ref="BM29:BQ29"/>
    <mergeCell ref="BR29:BV29"/>
    <mergeCell ref="BW29:CA29"/>
    <mergeCell ref="CB29:CF29"/>
    <mergeCell ref="CG29:CK29"/>
    <mergeCell ref="CL29:CP29"/>
    <mergeCell ref="AH29:AL29"/>
    <mergeCell ref="AM29:AQ29"/>
    <mergeCell ref="AR29:AV29"/>
    <mergeCell ref="AW29:BA29"/>
    <mergeCell ref="BB29:BF29"/>
    <mergeCell ref="BG29:BK29"/>
    <mergeCell ref="A29:I29"/>
    <mergeCell ref="J29:N29"/>
    <mergeCell ref="P29:T29"/>
    <mergeCell ref="U29:X29"/>
    <mergeCell ref="Y29:AB29"/>
    <mergeCell ref="AC29:AG29"/>
    <mergeCell ref="CL30:CP30"/>
    <mergeCell ref="CQ30:CU30"/>
    <mergeCell ref="CV30:CZ30"/>
    <mergeCell ref="DA30:DE30"/>
    <mergeCell ref="DF30:DJ30"/>
    <mergeCell ref="DK30:DO30"/>
    <mergeCell ref="BG30:BK30"/>
    <mergeCell ref="BM30:BQ30"/>
    <mergeCell ref="BR30:BV30"/>
    <mergeCell ref="BW30:CA30"/>
    <mergeCell ref="CB30:CF30"/>
    <mergeCell ref="CG30:CK30"/>
    <mergeCell ref="AC30:AG30"/>
    <mergeCell ref="AH30:AL30"/>
    <mergeCell ref="AM30:AQ30"/>
    <mergeCell ref="AR30:AV30"/>
    <mergeCell ref="AW30:BA30"/>
    <mergeCell ref="BB30:BF30"/>
    <mergeCell ref="CQ31:CU31"/>
    <mergeCell ref="CV31:CZ31"/>
    <mergeCell ref="DA31:DE31"/>
    <mergeCell ref="DF31:DJ31"/>
    <mergeCell ref="DK31:DO31"/>
    <mergeCell ref="A32:I32"/>
    <mergeCell ref="J32:N32"/>
    <mergeCell ref="P32:T32"/>
    <mergeCell ref="U32:X32"/>
    <mergeCell ref="Y32:AB32"/>
    <mergeCell ref="BM31:BQ31"/>
    <mergeCell ref="BR31:BV31"/>
    <mergeCell ref="BW31:CA31"/>
    <mergeCell ref="CB31:CF31"/>
    <mergeCell ref="CG31:CK31"/>
    <mergeCell ref="CL31:CP31"/>
    <mergeCell ref="AH31:AL31"/>
    <mergeCell ref="AM31:AQ31"/>
    <mergeCell ref="AR31:AV31"/>
    <mergeCell ref="AW31:BA31"/>
    <mergeCell ref="BB31:BF31"/>
    <mergeCell ref="BG31:BK31"/>
    <mergeCell ref="A31:I31"/>
    <mergeCell ref="J31:N31"/>
    <mergeCell ref="P31:T31"/>
    <mergeCell ref="U31:X31"/>
    <mergeCell ref="Y31:AB31"/>
    <mergeCell ref="AC31:AG31"/>
    <mergeCell ref="CL32:CP32"/>
    <mergeCell ref="CQ32:CU32"/>
    <mergeCell ref="CV32:CZ32"/>
    <mergeCell ref="DA32:DE32"/>
    <mergeCell ref="DF32:DJ32"/>
    <mergeCell ref="DK32:DO32"/>
    <mergeCell ref="BG32:BK32"/>
    <mergeCell ref="BM32:BQ32"/>
    <mergeCell ref="BR32:BV32"/>
    <mergeCell ref="BW32:CA32"/>
    <mergeCell ref="CB32:CF32"/>
    <mergeCell ref="CG32:CK32"/>
    <mergeCell ref="AC32:AG32"/>
    <mergeCell ref="AH32:AL32"/>
    <mergeCell ref="AM32:AQ32"/>
    <mergeCell ref="AR32:AV32"/>
    <mergeCell ref="AW32:BA32"/>
    <mergeCell ref="BB32:BF32"/>
    <mergeCell ref="CQ33:CU33"/>
    <mergeCell ref="CV33:CZ33"/>
    <mergeCell ref="DA33:DE33"/>
    <mergeCell ref="DF33:DJ33"/>
    <mergeCell ref="DK33:DO33"/>
    <mergeCell ref="A34:I34"/>
    <mergeCell ref="J34:N34"/>
    <mergeCell ref="P34:T34"/>
    <mergeCell ref="U34:X34"/>
    <mergeCell ref="Y34:AB34"/>
    <mergeCell ref="BM33:BQ33"/>
    <mergeCell ref="BR33:BV33"/>
    <mergeCell ref="BW33:CA33"/>
    <mergeCell ref="CB33:CF33"/>
    <mergeCell ref="CG33:CK33"/>
    <mergeCell ref="CL33:CP33"/>
    <mergeCell ref="AH33:AL33"/>
    <mergeCell ref="AM33:AQ33"/>
    <mergeCell ref="AR33:AV33"/>
    <mergeCell ref="AW33:BA33"/>
    <mergeCell ref="BB33:BF33"/>
    <mergeCell ref="BG33:BK33"/>
    <mergeCell ref="A33:I33"/>
    <mergeCell ref="J33:N33"/>
    <mergeCell ref="P33:T33"/>
    <mergeCell ref="U33:X33"/>
    <mergeCell ref="Y33:AB33"/>
    <mergeCell ref="AC33:AG33"/>
    <mergeCell ref="CL34:CP34"/>
    <mergeCell ref="CQ34:CU34"/>
    <mergeCell ref="CV34:CZ34"/>
    <mergeCell ref="DA34:DE34"/>
    <mergeCell ref="DF34:DJ34"/>
    <mergeCell ref="DK34:DO34"/>
    <mergeCell ref="BG34:BK34"/>
    <mergeCell ref="BM34:BQ34"/>
    <mergeCell ref="BR34:BV34"/>
    <mergeCell ref="BW34:CA34"/>
    <mergeCell ref="CB34:CF34"/>
    <mergeCell ref="CG34:CK34"/>
    <mergeCell ref="AC34:AG34"/>
    <mergeCell ref="AH34:AL34"/>
    <mergeCell ref="AM34:AQ34"/>
    <mergeCell ref="AR34:AV34"/>
    <mergeCell ref="AW34:BA34"/>
    <mergeCell ref="BB34:BF34"/>
    <mergeCell ref="CQ35:CU35"/>
    <mergeCell ref="CV35:CZ35"/>
    <mergeCell ref="DA35:DE35"/>
    <mergeCell ref="DF35:DJ35"/>
    <mergeCell ref="DK35:DO35"/>
    <mergeCell ref="A36:I36"/>
    <mergeCell ref="J36:N36"/>
    <mergeCell ref="P36:T36"/>
    <mergeCell ref="U36:X36"/>
    <mergeCell ref="Y36:AB36"/>
    <mergeCell ref="BM35:BQ35"/>
    <mergeCell ref="BR35:BV35"/>
    <mergeCell ref="BW35:CA35"/>
    <mergeCell ref="CB35:CF35"/>
    <mergeCell ref="CG35:CK35"/>
    <mergeCell ref="CL35:CP35"/>
    <mergeCell ref="AH35:AL35"/>
    <mergeCell ref="AM35:AQ35"/>
    <mergeCell ref="AR35:AV35"/>
    <mergeCell ref="AW35:BA35"/>
    <mergeCell ref="BB35:BF35"/>
    <mergeCell ref="BG35:BK35"/>
    <mergeCell ref="A35:I35"/>
    <mergeCell ref="J35:N35"/>
    <mergeCell ref="P35:T35"/>
    <mergeCell ref="U35:X35"/>
    <mergeCell ref="Y35:AB35"/>
    <mergeCell ref="AC35:AG35"/>
    <mergeCell ref="CL36:CP36"/>
    <mergeCell ref="CQ36:CU36"/>
    <mergeCell ref="CV36:CZ36"/>
    <mergeCell ref="DA36:DE36"/>
    <mergeCell ref="DF36:DJ36"/>
    <mergeCell ref="DK36:DO36"/>
    <mergeCell ref="BG36:BK36"/>
    <mergeCell ref="BM36:BQ36"/>
    <mergeCell ref="BR36:BV36"/>
    <mergeCell ref="BW36:CA36"/>
    <mergeCell ref="CB36:CF36"/>
    <mergeCell ref="CG36:CK36"/>
    <mergeCell ref="AC36:AG36"/>
    <mergeCell ref="AH36:AL36"/>
    <mergeCell ref="AM36:AQ36"/>
    <mergeCell ref="AR36:AV36"/>
    <mergeCell ref="AW36:BA36"/>
    <mergeCell ref="BB36:BF36"/>
    <mergeCell ref="CQ37:CU37"/>
    <mergeCell ref="CV37:CZ37"/>
    <mergeCell ref="DA37:DE37"/>
    <mergeCell ref="DF37:DJ37"/>
    <mergeCell ref="DK37:DO37"/>
    <mergeCell ref="A38:I38"/>
    <mergeCell ref="J38:N38"/>
    <mergeCell ref="P38:T38"/>
    <mergeCell ref="U38:X38"/>
    <mergeCell ref="Y38:AB38"/>
    <mergeCell ref="BM37:BQ37"/>
    <mergeCell ref="BR37:BV37"/>
    <mergeCell ref="BW37:CA37"/>
    <mergeCell ref="CB37:CF37"/>
    <mergeCell ref="CG37:CK37"/>
    <mergeCell ref="CL37:CP37"/>
    <mergeCell ref="AH37:AL37"/>
    <mergeCell ref="AM37:AQ37"/>
    <mergeCell ref="AR37:AV37"/>
    <mergeCell ref="AW37:BA37"/>
    <mergeCell ref="BB37:BF37"/>
    <mergeCell ref="BG37:BK37"/>
    <mergeCell ref="A37:I37"/>
    <mergeCell ref="J37:N37"/>
    <mergeCell ref="P37:T37"/>
    <mergeCell ref="U37:X37"/>
    <mergeCell ref="Y37:AB37"/>
    <mergeCell ref="AC37:AG37"/>
    <mergeCell ref="CL38:CP38"/>
    <mergeCell ref="CQ38:CU38"/>
    <mergeCell ref="CV38:CZ38"/>
    <mergeCell ref="DA38:DE38"/>
    <mergeCell ref="DF38:DJ38"/>
    <mergeCell ref="DK38:DO38"/>
    <mergeCell ref="BG38:BK38"/>
    <mergeCell ref="BM38:BQ38"/>
    <mergeCell ref="BR38:BV38"/>
    <mergeCell ref="BW38:CA38"/>
    <mergeCell ref="CB38:CF38"/>
    <mergeCell ref="CG38:CK38"/>
    <mergeCell ref="AC38:AG38"/>
    <mergeCell ref="AH38:AL38"/>
    <mergeCell ref="AM38:AQ38"/>
    <mergeCell ref="AR38:AV38"/>
    <mergeCell ref="AW38:BA38"/>
    <mergeCell ref="BB38:BF38"/>
    <mergeCell ref="CQ39:CU39"/>
    <mergeCell ref="CV39:CZ39"/>
    <mergeCell ref="DA39:DE39"/>
    <mergeCell ref="DF39:DJ39"/>
    <mergeCell ref="DK39:DO39"/>
    <mergeCell ref="A40:I40"/>
    <mergeCell ref="J40:N40"/>
    <mergeCell ref="P40:T40"/>
    <mergeCell ref="U40:X40"/>
    <mergeCell ref="Y40:AB40"/>
    <mergeCell ref="BM39:BQ39"/>
    <mergeCell ref="BR39:BV39"/>
    <mergeCell ref="BW39:CA39"/>
    <mergeCell ref="CB39:CF39"/>
    <mergeCell ref="CG39:CK39"/>
    <mergeCell ref="CL39:CP39"/>
    <mergeCell ref="AH39:AL39"/>
    <mergeCell ref="AM39:AQ39"/>
    <mergeCell ref="AR39:AV39"/>
    <mergeCell ref="AW39:BA39"/>
    <mergeCell ref="BB39:BF39"/>
    <mergeCell ref="BG39:BK39"/>
    <mergeCell ref="A39:I39"/>
    <mergeCell ref="J39:N39"/>
    <mergeCell ref="P39:T39"/>
    <mergeCell ref="U39:X39"/>
    <mergeCell ref="Y39:AB39"/>
    <mergeCell ref="AC39:AG39"/>
    <mergeCell ref="CL40:CP40"/>
    <mergeCell ref="CQ40:CU40"/>
    <mergeCell ref="CV40:CZ40"/>
    <mergeCell ref="DA40:DE40"/>
    <mergeCell ref="DF40:DJ40"/>
    <mergeCell ref="DK40:DO40"/>
    <mergeCell ref="BG40:BK40"/>
    <mergeCell ref="BM40:BQ40"/>
    <mergeCell ref="BR40:BV40"/>
    <mergeCell ref="BW40:CA40"/>
    <mergeCell ref="CB40:CF40"/>
    <mergeCell ref="CG40:CK40"/>
    <mergeCell ref="AC40:AG40"/>
    <mergeCell ref="AH40:AL40"/>
    <mergeCell ref="AM40:AQ40"/>
    <mergeCell ref="AR40:AV40"/>
    <mergeCell ref="AW40:BA40"/>
    <mergeCell ref="BB40:BF40"/>
    <mergeCell ref="A43:I43"/>
    <mergeCell ref="J43:N43"/>
    <mergeCell ref="P43:T43"/>
    <mergeCell ref="U43:X43"/>
    <mergeCell ref="Y43:AB43"/>
    <mergeCell ref="AC43:AG43"/>
    <mergeCell ref="CQ41:CU41"/>
    <mergeCell ref="CV41:CZ41"/>
    <mergeCell ref="DA41:DE41"/>
    <mergeCell ref="DF41:DJ41"/>
    <mergeCell ref="DK41:DO41"/>
    <mergeCell ref="J42:N42"/>
    <mergeCell ref="BM41:BQ41"/>
    <mergeCell ref="BR41:BV41"/>
    <mergeCell ref="BW41:CA41"/>
    <mergeCell ref="CB41:CF41"/>
    <mergeCell ref="CG41:CK41"/>
    <mergeCell ref="CL41:CP41"/>
    <mergeCell ref="AH41:AL41"/>
    <mergeCell ref="AM41:AQ41"/>
    <mergeCell ref="AR41:AV41"/>
    <mergeCell ref="AW41:BA41"/>
    <mergeCell ref="BB41:BF41"/>
    <mergeCell ref="BG41:BK41"/>
    <mergeCell ref="A41:I41"/>
    <mergeCell ref="J41:N41"/>
    <mergeCell ref="P41:T41"/>
    <mergeCell ref="U41:X41"/>
    <mergeCell ref="Y41:AB41"/>
    <mergeCell ref="AC41:AG41"/>
    <mergeCell ref="CQ43:CU43"/>
    <mergeCell ref="CV43:CZ43"/>
    <mergeCell ref="DA43:DE43"/>
    <mergeCell ref="DF43:DJ43"/>
    <mergeCell ref="DK43:DO43"/>
    <mergeCell ref="J44:N44"/>
    <mergeCell ref="BM43:BQ43"/>
    <mergeCell ref="BR43:BV43"/>
    <mergeCell ref="BW43:CA43"/>
    <mergeCell ref="CB43:CF43"/>
    <mergeCell ref="CG43:CK43"/>
    <mergeCell ref="CL43:CP43"/>
    <mergeCell ref="AH43:AL43"/>
    <mergeCell ref="AM43:AQ43"/>
    <mergeCell ref="AR43:AV43"/>
    <mergeCell ref="AW43:BA43"/>
    <mergeCell ref="BB43:BF43"/>
    <mergeCell ref="BG43:BK43"/>
    <mergeCell ref="CQ45:CU45"/>
    <mergeCell ref="CV45:CZ45"/>
    <mergeCell ref="DA45:DE45"/>
    <mergeCell ref="DF45:DJ45"/>
    <mergeCell ref="DK45:DO45"/>
    <mergeCell ref="A46:I46"/>
    <mergeCell ref="J46:N46"/>
    <mergeCell ref="P46:T46"/>
    <mergeCell ref="U46:X46"/>
    <mergeCell ref="Y46:AB46"/>
    <mergeCell ref="BM45:BQ45"/>
    <mergeCell ref="BR45:BV45"/>
    <mergeCell ref="BW45:CA45"/>
    <mergeCell ref="CB45:CF45"/>
    <mergeCell ref="CG45:CK45"/>
    <mergeCell ref="CL45:CP45"/>
    <mergeCell ref="AH45:AL45"/>
    <mergeCell ref="AM45:AQ45"/>
    <mergeCell ref="AR45:AV45"/>
    <mergeCell ref="AW45:BA45"/>
    <mergeCell ref="BB45:BF45"/>
    <mergeCell ref="BG45:BK45"/>
    <mergeCell ref="A45:I45"/>
    <mergeCell ref="J45:N45"/>
    <mergeCell ref="P45:T45"/>
    <mergeCell ref="U45:X45"/>
    <mergeCell ref="Y45:AB45"/>
    <mergeCell ref="AC45:AG45"/>
    <mergeCell ref="CL46:CP46"/>
    <mergeCell ref="CQ46:CU46"/>
    <mergeCell ref="CV46:CZ46"/>
    <mergeCell ref="DA46:DE46"/>
    <mergeCell ref="DF46:DJ46"/>
    <mergeCell ref="DK46:DO46"/>
    <mergeCell ref="BG46:BK46"/>
    <mergeCell ref="BM46:BQ46"/>
    <mergeCell ref="BR46:BV46"/>
    <mergeCell ref="BW46:CA46"/>
    <mergeCell ref="CB46:CF46"/>
    <mergeCell ref="CG46:CK46"/>
    <mergeCell ref="AC46:AG46"/>
    <mergeCell ref="AH46:AL46"/>
    <mergeCell ref="AM46:AQ46"/>
    <mergeCell ref="AR46:AV46"/>
    <mergeCell ref="AW46:BA46"/>
    <mergeCell ref="BB46:BF46"/>
    <mergeCell ref="CQ47:CU47"/>
    <mergeCell ref="CV47:CZ47"/>
    <mergeCell ref="DA47:DE47"/>
    <mergeCell ref="DF47:DJ47"/>
    <mergeCell ref="DK47:DO47"/>
    <mergeCell ref="A48:I48"/>
    <mergeCell ref="J48:N48"/>
    <mergeCell ref="P48:T48"/>
    <mergeCell ref="U48:X48"/>
    <mergeCell ref="Y48:AB48"/>
    <mergeCell ref="BM47:BQ47"/>
    <mergeCell ref="BR47:BV47"/>
    <mergeCell ref="BW47:CA47"/>
    <mergeCell ref="CB47:CF47"/>
    <mergeCell ref="CG47:CK47"/>
    <mergeCell ref="CL47:CP47"/>
    <mergeCell ref="AH47:AL47"/>
    <mergeCell ref="AM47:AQ47"/>
    <mergeCell ref="AR47:AV47"/>
    <mergeCell ref="AW47:BA47"/>
    <mergeCell ref="BB47:BF47"/>
    <mergeCell ref="BG47:BK47"/>
    <mergeCell ref="A47:I47"/>
    <mergeCell ref="J47:N47"/>
    <mergeCell ref="P47:T47"/>
    <mergeCell ref="U47:X47"/>
    <mergeCell ref="Y47:AB47"/>
    <mergeCell ref="AC47:AG47"/>
    <mergeCell ref="CL48:CP48"/>
    <mergeCell ref="CQ48:CU48"/>
    <mergeCell ref="CV48:CZ48"/>
    <mergeCell ref="DA48:DE48"/>
    <mergeCell ref="DF48:DJ48"/>
    <mergeCell ref="DK48:DO48"/>
    <mergeCell ref="BG48:BK48"/>
    <mergeCell ref="BM48:BQ48"/>
    <mergeCell ref="BR48:BV48"/>
    <mergeCell ref="BW48:CA48"/>
    <mergeCell ref="CB48:CF48"/>
    <mergeCell ref="CG48:CK48"/>
    <mergeCell ref="AC48:AG48"/>
    <mergeCell ref="AH48:AL48"/>
    <mergeCell ref="AM48:AQ48"/>
    <mergeCell ref="AR48:AV48"/>
    <mergeCell ref="AW48:BA48"/>
    <mergeCell ref="BB48:BF48"/>
    <mergeCell ref="CQ49:CU49"/>
    <mergeCell ref="CV49:CZ49"/>
    <mergeCell ref="DA49:DE49"/>
    <mergeCell ref="DF49:DJ49"/>
    <mergeCell ref="DK49:DO49"/>
    <mergeCell ref="A50:I50"/>
    <mergeCell ref="J50:N50"/>
    <mergeCell ref="P50:T50"/>
    <mergeCell ref="U50:X50"/>
    <mergeCell ref="Y50:AB50"/>
    <mergeCell ref="BM49:BQ49"/>
    <mergeCell ref="BR49:BV49"/>
    <mergeCell ref="BW49:CA49"/>
    <mergeCell ref="CB49:CF49"/>
    <mergeCell ref="CG49:CK49"/>
    <mergeCell ref="CL49:CP49"/>
    <mergeCell ref="AH49:AL49"/>
    <mergeCell ref="AM49:AQ49"/>
    <mergeCell ref="AR49:AV49"/>
    <mergeCell ref="AW49:BA49"/>
    <mergeCell ref="BB49:BF49"/>
    <mergeCell ref="BG49:BK49"/>
    <mergeCell ref="A49:I49"/>
    <mergeCell ref="J49:N49"/>
    <mergeCell ref="P49:T49"/>
    <mergeCell ref="U49:X49"/>
    <mergeCell ref="Y49:AB49"/>
    <mergeCell ref="AC49:AG49"/>
    <mergeCell ref="CL50:CP50"/>
    <mergeCell ref="CQ50:CU50"/>
    <mergeCell ref="CV50:CZ50"/>
    <mergeCell ref="DA50:DE50"/>
    <mergeCell ref="DF50:DJ50"/>
    <mergeCell ref="DK50:DO50"/>
    <mergeCell ref="BG50:BK50"/>
    <mergeCell ref="BM50:BQ50"/>
    <mergeCell ref="BR50:BV50"/>
    <mergeCell ref="BW50:CA50"/>
    <mergeCell ref="CB50:CF50"/>
    <mergeCell ref="CG50:CK50"/>
    <mergeCell ref="AC50:AG50"/>
    <mergeCell ref="AH50:AL50"/>
    <mergeCell ref="AM50:AQ50"/>
    <mergeCell ref="AR50:AV50"/>
    <mergeCell ref="AW50:BA50"/>
    <mergeCell ref="BB50:BF50"/>
    <mergeCell ref="CQ51:CU51"/>
    <mergeCell ref="CV51:CZ51"/>
    <mergeCell ref="DA51:DE51"/>
    <mergeCell ref="DF51:DJ51"/>
    <mergeCell ref="DK51:DO51"/>
    <mergeCell ref="A52:I52"/>
    <mergeCell ref="J52:N52"/>
    <mergeCell ref="P52:T52"/>
    <mergeCell ref="U52:X52"/>
    <mergeCell ref="Y52:AB52"/>
    <mergeCell ref="BM51:BQ51"/>
    <mergeCell ref="BR51:BV51"/>
    <mergeCell ref="BW51:CA51"/>
    <mergeCell ref="CB51:CF51"/>
    <mergeCell ref="CG51:CK51"/>
    <mergeCell ref="CL51:CP51"/>
    <mergeCell ref="AH51:AL51"/>
    <mergeCell ref="AM51:AQ51"/>
    <mergeCell ref="AR51:AV51"/>
    <mergeCell ref="AW51:BA51"/>
    <mergeCell ref="BB51:BF51"/>
    <mergeCell ref="BG51:BK51"/>
    <mergeCell ref="A51:I51"/>
    <mergeCell ref="J51:N51"/>
    <mergeCell ref="P51:T51"/>
    <mergeCell ref="U51:X51"/>
    <mergeCell ref="Y51:AB51"/>
    <mergeCell ref="AC51:AG51"/>
    <mergeCell ref="CL52:CP52"/>
    <mergeCell ref="CQ52:CU52"/>
    <mergeCell ref="CV52:CZ52"/>
    <mergeCell ref="DA52:DE52"/>
    <mergeCell ref="DF52:DJ52"/>
    <mergeCell ref="DK52:DO52"/>
    <mergeCell ref="BG52:BK52"/>
    <mergeCell ref="BM52:BQ52"/>
    <mergeCell ref="BR52:BV52"/>
    <mergeCell ref="BW52:CA52"/>
    <mergeCell ref="CB52:CF52"/>
    <mergeCell ref="CG52:CK52"/>
    <mergeCell ref="AC52:AG52"/>
    <mergeCell ref="AH52:AL52"/>
    <mergeCell ref="AM52:AQ52"/>
    <mergeCell ref="AR52:AV52"/>
    <mergeCell ref="AW52:BA52"/>
    <mergeCell ref="BB52:BF52"/>
    <mergeCell ref="CQ53:CU53"/>
    <mergeCell ref="CV53:CZ53"/>
    <mergeCell ref="DA53:DE53"/>
    <mergeCell ref="DF53:DJ53"/>
    <mergeCell ref="DK53:DO53"/>
    <mergeCell ref="A54:I54"/>
    <mergeCell ref="J54:N54"/>
    <mergeCell ref="P54:T54"/>
    <mergeCell ref="U54:X54"/>
    <mergeCell ref="Y54:AB54"/>
    <mergeCell ref="BM53:BQ53"/>
    <mergeCell ref="BR53:BV53"/>
    <mergeCell ref="BW53:CA53"/>
    <mergeCell ref="CB53:CF53"/>
    <mergeCell ref="CG53:CK53"/>
    <mergeCell ref="CL53:CP53"/>
    <mergeCell ref="AH53:AL53"/>
    <mergeCell ref="AM53:AQ53"/>
    <mergeCell ref="AR53:AV53"/>
    <mergeCell ref="AW53:BA53"/>
    <mergeCell ref="BB53:BF53"/>
    <mergeCell ref="BG53:BK53"/>
    <mergeCell ref="A53:I53"/>
    <mergeCell ref="J53:N53"/>
    <mergeCell ref="P53:T53"/>
    <mergeCell ref="U53:X53"/>
    <mergeCell ref="Y53:AB53"/>
    <mergeCell ref="AC53:AG53"/>
    <mergeCell ref="CL54:CP54"/>
    <mergeCell ref="CQ54:CU54"/>
    <mergeCell ref="CV54:CZ54"/>
    <mergeCell ref="DA54:DE54"/>
    <mergeCell ref="DF54:DJ54"/>
    <mergeCell ref="DK54:DO54"/>
    <mergeCell ref="BG54:BK54"/>
    <mergeCell ref="BM54:BQ54"/>
    <mergeCell ref="BR54:BV54"/>
    <mergeCell ref="BW54:CA54"/>
    <mergeCell ref="CB54:CF54"/>
    <mergeCell ref="CG54:CK54"/>
    <mergeCell ref="AC54:AG54"/>
    <mergeCell ref="AH54:AL54"/>
    <mergeCell ref="AM54:AQ54"/>
    <mergeCell ref="AR54:AV54"/>
    <mergeCell ref="AW54:BA54"/>
    <mergeCell ref="BB54:BF54"/>
    <mergeCell ref="CQ55:CU55"/>
    <mergeCell ref="CV55:CZ55"/>
    <mergeCell ref="DA55:DE55"/>
    <mergeCell ref="DF55:DJ55"/>
    <mergeCell ref="DK55:DO55"/>
    <mergeCell ref="BM55:BQ55"/>
    <mergeCell ref="BR55:BV55"/>
    <mergeCell ref="BW55:CA55"/>
    <mergeCell ref="CB55:CF55"/>
    <mergeCell ref="CG55:CK55"/>
    <mergeCell ref="CL55:CP55"/>
    <mergeCell ref="AH55:AL55"/>
    <mergeCell ref="AM55:AQ55"/>
    <mergeCell ref="AR55:AV55"/>
    <mergeCell ref="AW55:BA55"/>
    <mergeCell ref="BB55:BF55"/>
    <mergeCell ref="BG55:BK55"/>
    <mergeCell ref="A55:I55"/>
    <mergeCell ref="J55:N55"/>
    <mergeCell ref="P55:T55"/>
    <mergeCell ref="U55:X55"/>
    <mergeCell ref="Y55:AB55"/>
    <mergeCell ref="AC55:AG55"/>
    <mergeCell ref="A57:I57"/>
    <mergeCell ref="J57:N57"/>
    <mergeCell ref="P57:T57"/>
    <mergeCell ref="U57:X57"/>
    <mergeCell ref="Y57:AB57"/>
    <mergeCell ref="AC57:AG57"/>
    <mergeCell ref="CL58:CP58"/>
    <mergeCell ref="CQ58:CU58"/>
    <mergeCell ref="CV58:CZ58"/>
    <mergeCell ref="DA58:DE58"/>
    <mergeCell ref="CQ56:CU56"/>
    <mergeCell ref="CV56:CZ56"/>
    <mergeCell ref="DA56:DE56"/>
    <mergeCell ref="CL56:CP56"/>
    <mergeCell ref="DF56:DJ56"/>
    <mergeCell ref="DK56:DO56"/>
    <mergeCell ref="BG56:BK56"/>
    <mergeCell ref="BM56:BQ56"/>
    <mergeCell ref="BR56:BV56"/>
    <mergeCell ref="BW56:CA56"/>
    <mergeCell ref="CB56:CF56"/>
    <mergeCell ref="CG56:CK56"/>
    <mergeCell ref="AC56:AG56"/>
    <mergeCell ref="AH56:AL56"/>
    <mergeCell ref="AM56:AQ56"/>
    <mergeCell ref="AR56:AV56"/>
    <mergeCell ref="AW56:BA56"/>
    <mergeCell ref="BB56:BF56"/>
    <mergeCell ref="A56:I56"/>
    <mergeCell ref="J56:N56"/>
    <mergeCell ref="P56:T56"/>
    <mergeCell ref="U56:X56"/>
    <mergeCell ref="Y56:AB56"/>
    <mergeCell ref="CZ62:DO62"/>
    <mergeCell ref="BM59:BQ59"/>
    <mergeCell ref="BR59:BV59"/>
    <mergeCell ref="BW59:CA59"/>
    <mergeCell ref="CB59:CF59"/>
    <mergeCell ref="CG59:CK59"/>
    <mergeCell ref="CL59:CP59"/>
    <mergeCell ref="AH59:AL59"/>
    <mergeCell ref="AM59:AQ59"/>
    <mergeCell ref="AR59:AV59"/>
    <mergeCell ref="AW59:BA59"/>
    <mergeCell ref="BB59:BF59"/>
    <mergeCell ref="BG59:BK59"/>
    <mergeCell ref="CQ57:CU57"/>
    <mergeCell ref="CV57:CZ57"/>
    <mergeCell ref="DA57:DE57"/>
    <mergeCell ref="DF57:DJ57"/>
    <mergeCell ref="DK57:DO57"/>
    <mergeCell ref="BM57:BQ57"/>
    <mergeCell ref="BR57:BV57"/>
    <mergeCell ref="BW57:CA57"/>
    <mergeCell ref="CB57:CF57"/>
    <mergeCell ref="CG57:CK57"/>
    <mergeCell ref="CL57:CP57"/>
    <mergeCell ref="AH57:AL57"/>
    <mergeCell ref="AM57:AQ57"/>
    <mergeCell ref="AR57:AV57"/>
    <mergeCell ref="AW57:BA57"/>
    <mergeCell ref="BB57:BF57"/>
    <mergeCell ref="BG57:BK57"/>
    <mergeCell ref="A59:I59"/>
    <mergeCell ref="J59:N59"/>
    <mergeCell ref="P59:T59"/>
    <mergeCell ref="U59:X59"/>
    <mergeCell ref="Y59:AB59"/>
    <mergeCell ref="AC59:AG59"/>
    <mergeCell ref="CQ59:CU59"/>
    <mergeCell ref="CV59:CZ59"/>
    <mergeCell ref="DA59:DE59"/>
    <mergeCell ref="DF59:DJ59"/>
    <mergeCell ref="DK59:DO59"/>
    <mergeCell ref="DF58:DJ58"/>
    <mergeCell ref="DK58:DO58"/>
    <mergeCell ref="BG58:BK58"/>
    <mergeCell ref="BM58:BQ58"/>
    <mergeCell ref="BR58:BV58"/>
    <mergeCell ref="BW58:CA58"/>
    <mergeCell ref="CB58:CF58"/>
    <mergeCell ref="CG58:CK58"/>
    <mergeCell ref="AC58:AG58"/>
    <mergeCell ref="AH58:AL58"/>
    <mergeCell ref="AM58:AQ58"/>
    <mergeCell ref="AR58:AV58"/>
    <mergeCell ref="AW58:BA58"/>
    <mergeCell ref="BB58:BF58"/>
    <mergeCell ref="A58:I58"/>
    <mergeCell ref="J58:N58"/>
    <mergeCell ref="P58:T58"/>
    <mergeCell ref="U58:X58"/>
    <mergeCell ref="Y58:AB58"/>
  </mergeCells>
  <phoneticPr fontId="23"/>
  <pageMargins left="0.78740157480314965" right="0.78740157480314965" top="0.78740157480314965" bottom="0.70866141732283472" header="0.51181102362204722" footer="0.51181102362204722"/>
  <pageSetup paperSize="9" scale="96" firstPageNumber="32" orientation="portrait" useFirstPageNumber="1" r:id="rId1"/>
  <headerFooter alignWithMargins="0">
    <oddFooter>&amp;C&amp;"ＭＳ 明朝,標準"&amp;10－&amp;P－</oddFooter>
  </headerFooter>
  <colBreaks count="1" manualBreakCount="1">
    <brk id="63" max="6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4"/>
  </sheetPr>
  <dimension ref="A1:DD69"/>
  <sheetViews>
    <sheetView view="pageBreakPreview" zoomScale="130" zoomScaleNormal="100" zoomScaleSheetLayoutView="130" workbookViewId="0"/>
  </sheetViews>
  <sheetFormatPr defaultColWidth="9" defaultRowHeight="12" x14ac:dyDescent="0.15"/>
  <cols>
    <col min="1" max="52" width="1.625" style="50" customWidth="1"/>
    <col min="53" max="53" width="1.125" style="50" customWidth="1"/>
    <col min="54" max="54" width="0.875" style="50" customWidth="1"/>
    <col min="55" max="60" width="1.625" style="50" customWidth="1"/>
    <col min="61" max="61" width="0.875" style="50" customWidth="1"/>
    <col min="62" max="97" width="1.625" style="50" customWidth="1"/>
    <col min="98" max="98" width="0.875" style="50" customWidth="1"/>
    <col min="99" max="110" width="1.625" style="50" customWidth="1"/>
    <col min="111" max="111" width="9" style="50" bestFit="1"/>
    <col min="112" max="16384" width="9" style="50"/>
  </cols>
  <sheetData>
    <row r="1" spans="1:108" ht="15" customHeight="1" x14ac:dyDescent="0.15">
      <c r="A1" s="51" t="s">
        <v>171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CS1" s="462" t="s">
        <v>672</v>
      </c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</row>
    <row r="2" spans="1:108" ht="3" customHeight="1" x14ac:dyDescent="0.15"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</row>
    <row r="3" spans="1:108" ht="16.5" customHeight="1" x14ac:dyDescent="0.15">
      <c r="A3" s="676" t="s">
        <v>469</v>
      </c>
      <c r="B3" s="677"/>
      <c r="C3" s="677"/>
      <c r="D3" s="677"/>
      <c r="E3" s="677"/>
      <c r="F3" s="436" t="s">
        <v>58</v>
      </c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53"/>
      <c r="BB3" s="123"/>
      <c r="BC3" s="454" t="s">
        <v>140</v>
      </c>
      <c r="BD3" s="436"/>
      <c r="BE3" s="436"/>
      <c r="BF3" s="436"/>
      <c r="BG3" s="436"/>
      <c r="BH3" s="436"/>
      <c r="BI3" s="436"/>
      <c r="BJ3" s="436"/>
      <c r="BK3" s="436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6"/>
      <c r="BX3" s="436"/>
      <c r="BY3" s="436" t="s">
        <v>416</v>
      </c>
      <c r="BZ3" s="436"/>
      <c r="CA3" s="436"/>
      <c r="CB3" s="436"/>
      <c r="CC3" s="436"/>
      <c r="CD3" s="436"/>
      <c r="CE3" s="436"/>
      <c r="CF3" s="436"/>
      <c r="CG3" s="436"/>
      <c r="CH3" s="436"/>
      <c r="CI3" s="436"/>
      <c r="CJ3" s="436"/>
      <c r="CK3" s="436"/>
      <c r="CL3" s="436"/>
      <c r="CM3" s="436"/>
      <c r="CN3" s="436"/>
      <c r="CO3" s="436" t="s">
        <v>303</v>
      </c>
      <c r="CP3" s="436"/>
      <c r="CQ3" s="436"/>
      <c r="CR3" s="436"/>
      <c r="CS3" s="436"/>
      <c r="CT3" s="436"/>
      <c r="CU3" s="436"/>
      <c r="CV3" s="436"/>
      <c r="CW3" s="436"/>
      <c r="CX3" s="436"/>
      <c r="CY3" s="436"/>
      <c r="CZ3" s="436"/>
      <c r="DA3" s="436"/>
      <c r="DB3" s="436"/>
      <c r="DC3" s="436"/>
      <c r="DD3" s="453"/>
    </row>
    <row r="4" spans="1:108" ht="3.75" customHeight="1" x14ac:dyDescent="0.15">
      <c r="A4" s="405"/>
      <c r="B4" s="500"/>
      <c r="C4" s="500"/>
      <c r="D4" s="500"/>
      <c r="E4" s="500"/>
      <c r="F4" s="442" t="s">
        <v>665</v>
      </c>
      <c r="G4" s="370"/>
      <c r="H4" s="370"/>
      <c r="I4" s="370"/>
      <c r="J4" s="370"/>
      <c r="K4" s="370"/>
      <c r="L4" s="370"/>
      <c r="M4" s="371"/>
      <c r="N4" s="442" t="s">
        <v>368</v>
      </c>
      <c r="O4" s="443"/>
      <c r="P4" s="443"/>
      <c r="Q4" s="443"/>
      <c r="R4" s="443"/>
      <c r="S4" s="443"/>
      <c r="T4" s="443"/>
      <c r="U4" s="444"/>
      <c r="V4" s="369" t="s">
        <v>348</v>
      </c>
      <c r="W4" s="370"/>
      <c r="X4" s="370"/>
      <c r="Y4" s="370"/>
      <c r="Z4" s="370"/>
      <c r="AA4" s="370"/>
      <c r="AB4" s="370"/>
      <c r="AC4" s="371"/>
      <c r="AD4" s="442" t="s">
        <v>346</v>
      </c>
      <c r="AE4" s="443"/>
      <c r="AF4" s="443"/>
      <c r="AG4" s="443"/>
      <c r="AH4" s="443"/>
      <c r="AI4" s="443"/>
      <c r="AJ4" s="443"/>
      <c r="AK4" s="444"/>
      <c r="AL4" s="442" t="s">
        <v>661</v>
      </c>
      <c r="AM4" s="443"/>
      <c r="AN4" s="443"/>
      <c r="AO4" s="443"/>
      <c r="AP4" s="443"/>
      <c r="AQ4" s="443"/>
      <c r="AR4" s="443"/>
      <c r="AS4" s="444"/>
      <c r="AT4" s="442" t="s">
        <v>371</v>
      </c>
      <c r="AU4" s="443"/>
      <c r="AV4" s="443"/>
      <c r="AW4" s="443"/>
      <c r="AX4" s="443"/>
      <c r="AY4" s="443"/>
      <c r="AZ4" s="443"/>
      <c r="BA4" s="443"/>
      <c r="BB4" s="371"/>
      <c r="BC4" s="369" t="s">
        <v>687</v>
      </c>
      <c r="BD4" s="370"/>
      <c r="BE4" s="370"/>
      <c r="BF4" s="370"/>
      <c r="BG4" s="370"/>
      <c r="BH4" s="370"/>
      <c r="BI4" s="371"/>
      <c r="BJ4" s="681" t="s">
        <v>662</v>
      </c>
      <c r="BK4" s="682"/>
      <c r="BL4" s="682"/>
      <c r="BM4" s="682"/>
      <c r="BN4" s="683"/>
      <c r="BO4" s="442" t="s">
        <v>663</v>
      </c>
      <c r="BP4" s="443"/>
      <c r="BQ4" s="443"/>
      <c r="BR4" s="443"/>
      <c r="BS4" s="444"/>
      <c r="BT4" s="442" t="s">
        <v>428</v>
      </c>
      <c r="BU4" s="443"/>
      <c r="BV4" s="443"/>
      <c r="BW4" s="443"/>
      <c r="BX4" s="444"/>
      <c r="BY4" s="442" t="s">
        <v>666</v>
      </c>
      <c r="BZ4" s="370"/>
      <c r="CA4" s="370"/>
      <c r="CB4" s="370"/>
      <c r="CC4" s="370"/>
      <c r="CD4" s="370"/>
      <c r="CE4" s="148"/>
      <c r="CF4" s="148"/>
      <c r="CG4" s="148"/>
      <c r="CH4" s="148"/>
      <c r="CI4" s="148"/>
      <c r="CJ4" s="116"/>
      <c r="CK4" s="116"/>
      <c r="CL4" s="116"/>
      <c r="CM4" s="116"/>
      <c r="CN4" s="82"/>
      <c r="CO4" s="369" t="s">
        <v>362</v>
      </c>
      <c r="CP4" s="370"/>
      <c r="CQ4" s="370"/>
      <c r="CR4" s="370"/>
      <c r="CS4" s="370"/>
      <c r="CT4" s="370"/>
      <c r="CU4" s="148"/>
      <c r="CV4" s="148"/>
      <c r="CW4" s="148"/>
      <c r="CX4" s="148"/>
      <c r="CY4" s="148"/>
      <c r="CZ4" s="148"/>
      <c r="DA4" s="148"/>
      <c r="DB4" s="148"/>
      <c r="DC4" s="148"/>
      <c r="DD4" s="148"/>
    </row>
    <row r="5" spans="1:108" ht="10.5" customHeight="1" x14ac:dyDescent="0.15">
      <c r="A5" s="678"/>
      <c r="B5" s="494"/>
      <c r="C5" s="494"/>
      <c r="D5" s="494"/>
      <c r="E5" s="494"/>
      <c r="F5" s="358"/>
      <c r="G5" s="354"/>
      <c r="H5" s="354"/>
      <c r="I5" s="354"/>
      <c r="J5" s="354"/>
      <c r="K5" s="354"/>
      <c r="L5" s="354"/>
      <c r="M5" s="359"/>
      <c r="N5" s="398"/>
      <c r="O5" s="399"/>
      <c r="P5" s="399"/>
      <c r="Q5" s="399"/>
      <c r="R5" s="399"/>
      <c r="S5" s="399"/>
      <c r="T5" s="399"/>
      <c r="U5" s="404"/>
      <c r="V5" s="358"/>
      <c r="W5" s="354"/>
      <c r="X5" s="354"/>
      <c r="Y5" s="354"/>
      <c r="Z5" s="354"/>
      <c r="AA5" s="354"/>
      <c r="AB5" s="354"/>
      <c r="AC5" s="359"/>
      <c r="AD5" s="398"/>
      <c r="AE5" s="399"/>
      <c r="AF5" s="399"/>
      <c r="AG5" s="399"/>
      <c r="AH5" s="399"/>
      <c r="AI5" s="399"/>
      <c r="AJ5" s="399"/>
      <c r="AK5" s="404"/>
      <c r="AL5" s="398"/>
      <c r="AM5" s="399"/>
      <c r="AN5" s="399"/>
      <c r="AO5" s="399"/>
      <c r="AP5" s="399"/>
      <c r="AQ5" s="399"/>
      <c r="AR5" s="399"/>
      <c r="AS5" s="404"/>
      <c r="AT5" s="398"/>
      <c r="AU5" s="399"/>
      <c r="AV5" s="399"/>
      <c r="AW5" s="399"/>
      <c r="AX5" s="399"/>
      <c r="AY5" s="399"/>
      <c r="AZ5" s="399"/>
      <c r="BA5" s="399"/>
      <c r="BB5" s="359"/>
      <c r="BC5" s="358"/>
      <c r="BD5" s="354"/>
      <c r="BE5" s="354"/>
      <c r="BF5" s="354"/>
      <c r="BG5" s="354"/>
      <c r="BH5" s="354"/>
      <c r="BI5" s="359"/>
      <c r="BJ5" s="684"/>
      <c r="BK5" s="685"/>
      <c r="BL5" s="685"/>
      <c r="BM5" s="685"/>
      <c r="BN5" s="686"/>
      <c r="BO5" s="398"/>
      <c r="BP5" s="399"/>
      <c r="BQ5" s="399"/>
      <c r="BR5" s="399"/>
      <c r="BS5" s="404"/>
      <c r="BT5" s="398"/>
      <c r="BU5" s="399"/>
      <c r="BV5" s="399"/>
      <c r="BW5" s="399"/>
      <c r="BX5" s="404"/>
      <c r="BY5" s="358"/>
      <c r="BZ5" s="354"/>
      <c r="CA5" s="354"/>
      <c r="CB5" s="354"/>
      <c r="CC5" s="354"/>
      <c r="CD5" s="354"/>
      <c r="CE5" s="768" t="s">
        <v>266</v>
      </c>
      <c r="CF5" s="769"/>
      <c r="CG5" s="769"/>
      <c r="CH5" s="769"/>
      <c r="CI5" s="770"/>
      <c r="CJ5" s="768" t="s">
        <v>396</v>
      </c>
      <c r="CK5" s="769"/>
      <c r="CL5" s="769"/>
      <c r="CM5" s="769"/>
      <c r="CN5" s="770"/>
      <c r="CO5" s="358"/>
      <c r="CP5" s="354"/>
      <c r="CQ5" s="354"/>
      <c r="CR5" s="354"/>
      <c r="CS5" s="354"/>
      <c r="CT5" s="359"/>
      <c r="CU5" s="494" t="s">
        <v>543</v>
      </c>
      <c r="CV5" s="494"/>
      <c r="CW5" s="494"/>
      <c r="CX5" s="494"/>
      <c r="CY5" s="494"/>
      <c r="CZ5" s="494" t="s">
        <v>396</v>
      </c>
      <c r="DA5" s="494"/>
      <c r="DB5" s="494"/>
      <c r="DC5" s="494"/>
      <c r="DD5" s="495"/>
    </row>
    <row r="6" spans="1:108" ht="27.75" customHeight="1" x14ac:dyDescent="0.15">
      <c r="A6" s="678"/>
      <c r="B6" s="494"/>
      <c r="C6" s="494"/>
      <c r="D6" s="494"/>
      <c r="E6" s="494"/>
      <c r="F6" s="690"/>
      <c r="G6" s="691"/>
      <c r="H6" s="691"/>
      <c r="I6" s="691"/>
      <c r="J6" s="691"/>
      <c r="K6" s="691"/>
      <c r="L6" s="691"/>
      <c r="M6" s="692"/>
      <c r="N6" s="400"/>
      <c r="O6" s="401"/>
      <c r="P6" s="401"/>
      <c r="Q6" s="401"/>
      <c r="R6" s="401"/>
      <c r="S6" s="401"/>
      <c r="T6" s="401"/>
      <c r="U6" s="405"/>
      <c r="V6" s="360"/>
      <c r="W6" s="355"/>
      <c r="X6" s="355"/>
      <c r="Y6" s="355"/>
      <c r="Z6" s="355"/>
      <c r="AA6" s="355"/>
      <c r="AB6" s="355"/>
      <c r="AC6" s="361"/>
      <c r="AD6" s="400"/>
      <c r="AE6" s="401"/>
      <c r="AF6" s="401"/>
      <c r="AG6" s="401"/>
      <c r="AH6" s="401"/>
      <c r="AI6" s="401"/>
      <c r="AJ6" s="401"/>
      <c r="AK6" s="405"/>
      <c r="AL6" s="400"/>
      <c r="AM6" s="401"/>
      <c r="AN6" s="401"/>
      <c r="AO6" s="401"/>
      <c r="AP6" s="401"/>
      <c r="AQ6" s="401"/>
      <c r="AR6" s="401"/>
      <c r="AS6" s="405"/>
      <c r="AT6" s="400"/>
      <c r="AU6" s="401"/>
      <c r="AV6" s="401"/>
      <c r="AW6" s="401"/>
      <c r="AX6" s="401"/>
      <c r="AY6" s="401"/>
      <c r="AZ6" s="401"/>
      <c r="BA6" s="401"/>
      <c r="BB6" s="68"/>
      <c r="BC6" s="360"/>
      <c r="BD6" s="355"/>
      <c r="BE6" s="355"/>
      <c r="BF6" s="355"/>
      <c r="BG6" s="355"/>
      <c r="BH6" s="355"/>
      <c r="BI6" s="361"/>
      <c r="BJ6" s="687"/>
      <c r="BK6" s="688"/>
      <c r="BL6" s="688"/>
      <c r="BM6" s="688"/>
      <c r="BN6" s="689"/>
      <c r="BO6" s="400"/>
      <c r="BP6" s="401"/>
      <c r="BQ6" s="401"/>
      <c r="BR6" s="401"/>
      <c r="BS6" s="405"/>
      <c r="BT6" s="400"/>
      <c r="BU6" s="401"/>
      <c r="BV6" s="401"/>
      <c r="BW6" s="401"/>
      <c r="BX6" s="405"/>
      <c r="BY6" s="690"/>
      <c r="BZ6" s="691"/>
      <c r="CA6" s="691"/>
      <c r="CB6" s="691"/>
      <c r="CC6" s="691"/>
      <c r="CD6" s="691"/>
      <c r="CE6" s="771"/>
      <c r="CF6" s="772"/>
      <c r="CG6" s="772"/>
      <c r="CH6" s="772"/>
      <c r="CI6" s="773"/>
      <c r="CJ6" s="771"/>
      <c r="CK6" s="772"/>
      <c r="CL6" s="772"/>
      <c r="CM6" s="772"/>
      <c r="CN6" s="773"/>
      <c r="CO6" s="360"/>
      <c r="CP6" s="355"/>
      <c r="CQ6" s="355"/>
      <c r="CR6" s="355"/>
      <c r="CS6" s="355"/>
      <c r="CT6" s="361"/>
      <c r="CU6" s="494"/>
      <c r="CV6" s="494"/>
      <c r="CW6" s="494"/>
      <c r="CX6" s="494"/>
      <c r="CY6" s="494"/>
      <c r="CZ6" s="494"/>
      <c r="DA6" s="494"/>
      <c r="DB6" s="494"/>
      <c r="DC6" s="494"/>
      <c r="DD6" s="495"/>
    </row>
    <row r="7" spans="1:108" ht="3.75" customHeight="1" x14ac:dyDescent="0.15">
      <c r="F7" s="141"/>
      <c r="G7" s="142"/>
      <c r="H7" s="142"/>
      <c r="I7" s="142"/>
      <c r="J7" s="142"/>
      <c r="K7" s="142"/>
      <c r="L7" s="14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E7" s="774"/>
      <c r="CF7" s="774"/>
      <c r="CG7" s="774"/>
      <c r="CH7" s="774"/>
      <c r="CI7" s="774"/>
      <c r="CJ7" s="774"/>
      <c r="CK7" s="774"/>
      <c r="CL7" s="774"/>
      <c r="CM7" s="774"/>
      <c r="CN7" s="774"/>
    </row>
    <row r="8" spans="1:108" ht="12.75" customHeight="1" x14ac:dyDescent="0.15">
      <c r="A8" s="679" t="s">
        <v>505</v>
      </c>
      <c r="B8" s="679"/>
      <c r="C8" s="679"/>
      <c r="D8" s="679"/>
      <c r="E8" s="680"/>
      <c r="F8" s="118"/>
      <c r="G8" s="419">
        <f>SUM(G28,G48)</f>
        <v>116828</v>
      </c>
      <c r="H8" s="419"/>
      <c r="I8" s="419"/>
      <c r="J8" s="419"/>
      <c r="K8" s="419"/>
      <c r="L8" s="419"/>
      <c r="M8" s="165"/>
      <c r="N8" s="165"/>
      <c r="O8" s="419">
        <f>SUM(O28,O48)</f>
        <v>40966</v>
      </c>
      <c r="P8" s="419"/>
      <c r="Q8" s="419"/>
      <c r="R8" s="419"/>
      <c r="S8" s="419"/>
      <c r="T8" s="419"/>
      <c r="U8" s="165"/>
      <c r="V8" s="165"/>
      <c r="W8" s="419">
        <f>SUM(W28,W48)</f>
        <v>5189</v>
      </c>
      <c r="X8" s="419"/>
      <c r="Y8" s="419"/>
      <c r="Z8" s="419"/>
      <c r="AA8" s="419"/>
      <c r="AB8" s="419"/>
      <c r="AC8" s="165"/>
      <c r="AD8" s="165"/>
      <c r="AE8" s="419">
        <f>SUM(AE28,AE48)</f>
        <v>23444</v>
      </c>
      <c r="AF8" s="419"/>
      <c r="AG8" s="419"/>
      <c r="AH8" s="419"/>
      <c r="AI8" s="419"/>
      <c r="AJ8" s="419"/>
      <c r="AK8" s="165"/>
      <c r="AL8" s="165"/>
      <c r="AM8" s="421">
        <f>SUM(AM28,AM48)</f>
        <v>27504</v>
      </c>
      <c r="AN8" s="421"/>
      <c r="AO8" s="421"/>
      <c r="AP8" s="421"/>
      <c r="AQ8" s="421"/>
      <c r="AR8" s="421"/>
      <c r="AS8" s="165"/>
      <c r="AT8" s="165"/>
      <c r="AU8" s="421">
        <f>SUM(AU28,AU48)</f>
        <v>9937</v>
      </c>
      <c r="AV8" s="421"/>
      <c r="AW8" s="421"/>
      <c r="AX8" s="421"/>
      <c r="AY8" s="421"/>
      <c r="AZ8" s="421"/>
      <c r="BA8" s="246"/>
      <c r="BB8" s="246"/>
      <c r="BC8" s="334">
        <f>SUM(BC28,BC48)</f>
        <v>55803</v>
      </c>
      <c r="BD8" s="334"/>
      <c r="BE8" s="334"/>
      <c r="BF8" s="334"/>
      <c r="BG8" s="334"/>
      <c r="BH8" s="334"/>
      <c r="BI8" s="334"/>
      <c r="BJ8" s="331">
        <f>SUM(BJ28,BJ48)</f>
        <v>15462</v>
      </c>
      <c r="BK8" s="331"/>
      <c r="BL8" s="331"/>
      <c r="BM8" s="331"/>
      <c r="BN8" s="331"/>
      <c r="BO8" s="656">
        <f>SUM(BO28,BO48)</f>
        <v>24720</v>
      </c>
      <c r="BP8" s="656"/>
      <c r="BQ8" s="656"/>
      <c r="BR8" s="656"/>
      <c r="BS8" s="656"/>
      <c r="BT8" s="331">
        <f>SUM(BT28,BT48)</f>
        <v>8825</v>
      </c>
      <c r="BU8" s="331"/>
      <c r="BV8" s="331"/>
      <c r="BW8" s="331"/>
      <c r="BX8" s="331"/>
      <c r="BY8" s="656">
        <f>SUM(BY48,BY28)</f>
        <v>94696</v>
      </c>
      <c r="BZ8" s="656"/>
      <c r="CA8" s="656"/>
      <c r="CB8" s="656"/>
      <c r="CC8" s="656"/>
      <c r="CD8" s="656"/>
      <c r="CE8" s="656">
        <f>SUM(CE28,CE48)</f>
        <v>14420</v>
      </c>
      <c r="CF8" s="656"/>
      <c r="CG8" s="656"/>
      <c r="CH8" s="656"/>
      <c r="CI8" s="656"/>
      <c r="CJ8" s="656">
        <f>SUM(CJ28,CJ48)</f>
        <v>889</v>
      </c>
      <c r="CK8" s="656"/>
      <c r="CL8" s="656"/>
      <c r="CM8" s="656"/>
      <c r="CN8" s="656"/>
      <c r="CO8" s="331">
        <f>SUM(CO28,CO48)</f>
        <v>36387</v>
      </c>
      <c r="CP8" s="331"/>
      <c r="CQ8" s="331"/>
      <c r="CR8" s="331"/>
      <c r="CS8" s="331"/>
      <c r="CT8" s="331"/>
      <c r="CU8" s="331">
        <f>SUM(CU28,CU48)</f>
        <v>13281</v>
      </c>
      <c r="CV8" s="331"/>
      <c r="CW8" s="331"/>
      <c r="CX8" s="331"/>
      <c r="CY8" s="331"/>
      <c r="CZ8" s="331">
        <f>SUM(CZ28,CZ48)</f>
        <v>848</v>
      </c>
      <c r="DA8" s="331"/>
      <c r="DB8" s="331"/>
      <c r="DC8" s="331"/>
      <c r="DD8" s="331"/>
    </row>
    <row r="9" spans="1:108" ht="3" customHeight="1" x14ac:dyDescent="0.15">
      <c r="A9" s="54"/>
      <c r="B9" s="54"/>
      <c r="C9" s="54"/>
      <c r="D9" s="54"/>
      <c r="E9" s="54"/>
      <c r="F9" s="118"/>
      <c r="G9" s="419"/>
      <c r="H9" s="419"/>
      <c r="I9" s="419"/>
      <c r="J9" s="419"/>
      <c r="K9" s="419"/>
      <c r="L9" s="419"/>
      <c r="M9" s="165"/>
      <c r="N9" s="165"/>
      <c r="O9" s="419"/>
      <c r="P9" s="419"/>
      <c r="Q9" s="419"/>
      <c r="R9" s="419"/>
      <c r="S9" s="419"/>
      <c r="T9" s="419"/>
      <c r="U9" s="165"/>
      <c r="V9" s="165"/>
      <c r="W9" s="419"/>
      <c r="X9" s="419"/>
      <c r="Y9" s="419"/>
      <c r="Z9" s="419"/>
      <c r="AA9" s="419"/>
      <c r="AB9" s="419"/>
      <c r="AC9" s="165"/>
      <c r="AD9" s="165"/>
      <c r="AE9" s="419"/>
      <c r="AF9" s="419"/>
      <c r="AG9" s="419"/>
      <c r="AH9" s="419"/>
      <c r="AI9" s="419"/>
      <c r="AJ9" s="419"/>
      <c r="AK9" s="165"/>
      <c r="AL9" s="165"/>
      <c r="AM9" s="419"/>
      <c r="AN9" s="419"/>
      <c r="AO9" s="419"/>
      <c r="AP9" s="419"/>
      <c r="AQ9" s="419"/>
      <c r="AR9" s="419"/>
      <c r="AS9" s="165"/>
      <c r="AT9" s="165"/>
      <c r="AU9" s="419"/>
      <c r="AV9" s="419"/>
      <c r="AW9" s="419"/>
      <c r="AX9" s="419"/>
      <c r="AY9" s="419"/>
      <c r="AZ9" s="419"/>
      <c r="BA9" s="165"/>
      <c r="BB9" s="166"/>
      <c r="BC9" s="334"/>
      <c r="BD9" s="334"/>
      <c r="BE9" s="334"/>
      <c r="BF9" s="334"/>
      <c r="BG9" s="334"/>
      <c r="BH9" s="334"/>
      <c r="BI9" s="334"/>
      <c r="BJ9" s="462"/>
      <c r="BK9" s="462"/>
      <c r="BL9" s="462"/>
      <c r="BM9" s="462"/>
      <c r="BN9" s="462"/>
      <c r="BO9" s="462"/>
      <c r="BP9" s="462"/>
      <c r="BQ9" s="462"/>
      <c r="BR9" s="462"/>
      <c r="BS9" s="462"/>
      <c r="BT9" s="462"/>
      <c r="BU9" s="462"/>
      <c r="BV9" s="462"/>
      <c r="BW9" s="462"/>
      <c r="BX9" s="462"/>
      <c r="BY9" s="462"/>
      <c r="BZ9" s="462"/>
      <c r="CA9" s="462"/>
      <c r="CB9" s="462"/>
      <c r="CC9" s="462"/>
      <c r="CD9" s="462"/>
      <c r="CE9" s="775"/>
      <c r="CF9" s="775"/>
      <c r="CG9" s="775"/>
      <c r="CH9" s="775"/>
      <c r="CI9" s="775"/>
      <c r="CJ9" s="775"/>
      <c r="CK9" s="775"/>
      <c r="CL9" s="775"/>
      <c r="CM9" s="775"/>
      <c r="CN9" s="775"/>
      <c r="CO9" s="462"/>
      <c r="CP9" s="462"/>
      <c r="CQ9" s="462"/>
      <c r="CR9" s="462"/>
      <c r="CS9" s="462"/>
      <c r="CT9" s="462"/>
      <c r="CU9" s="462"/>
      <c r="CV9" s="462"/>
      <c r="CW9" s="462"/>
      <c r="CX9" s="462"/>
      <c r="CY9" s="462"/>
      <c r="CZ9" s="462"/>
      <c r="DA9" s="462"/>
      <c r="DB9" s="462"/>
      <c r="DC9" s="462"/>
      <c r="DD9" s="462"/>
    </row>
    <row r="10" spans="1:108" ht="12.75" customHeight="1" x14ac:dyDescent="0.15">
      <c r="A10" s="354" t="s">
        <v>27</v>
      </c>
      <c r="B10" s="354"/>
      <c r="C10" s="354"/>
      <c r="D10" s="354"/>
      <c r="E10" s="354"/>
      <c r="F10" s="118"/>
      <c r="G10" s="349">
        <f t="shared" ref="G10:G19" si="0">SUM(G30,G50)</f>
        <v>13254</v>
      </c>
      <c r="H10" s="349"/>
      <c r="I10" s="349"/>
      <c r="J10" s="349"/>
      <c r="K10" s="349"/>
      <c r="L10" s="349"/>
      <c r="M10" s="166"/>
      <c r="N10" s="166"/>
      <c r="O10" s="349">
        <f t="shared" ref="O10:O19" si="1">SUM(O30,O50)</f>
        <v>5360</v>
      </c>
      <c r="P10" s="349"/>
      <c r="Q10" s="349"/>
      <c r="R10" s="349"/>
      <c r="S10" s="349"/>
      <c r="T10" s="349"/>
      <c r="U10" s="166"/>
      <c r="V10" s="166"/>
      <c r="W10" s="291" t="s">
        <v>673</v>
      </c>
      <c r="X10" s="291"/>
      <c r="Y10" s="291"/>
      <c r="Z10" s="291"/>
      <c r="AA10" s="291"/>
      <c r="AB10" s="291"/>
      <c r="AC10" s="166"/>
      <c r="AD10" s="166"/>
      <c r="AE10" s="349">
        <f t="shared" ref="AE10:AE19" si="2">SUM(AE30,AE50)</f>
        <v>6989</v>
      </c>
      <c r="AF10" s="349"/>
      <c r="AG10" s="349"/>
      <c r="AH10" s="349"/>
      <c r="AI10" s="349"/>
      <c r="AJ10" s="349"/>
      <c r="AK10" s="166"/>
      <c r="AL10" s="166"/>
      <c r="AM10" s="349">
        <f t="shared" ref="AM10:AM19" si="3">SUM(AM30,AM50)</f>
        <v>98</v>
      </c>
      <c r="AN10" s="349"/>
      <c r="AO10" s="349"/>
      <c r="AP10" s="349"/>
      <c r="AQ10" s="349"/>
      <c r="AR10" s="349"/>
      <c r="AS10" s="166"/>
      <c r="AT10" s="166"/>
      <c r="AU10" s="349">
        <f t="shared" ref="AU10:AU19" si="4">SUM(AU30,AU50)</f>
        <v>22</v>
      </c>
      <c r="AV10" s="349"/>
      <c r="AW10" s="349"/>
      <c r="AX10" s="349"/>
      <c r="AY10" s="349"/>
      <c r="AZ10" s="349"/>
      <c r="BA10" s="165"/>
      <c r="BB10" s="166"/>
      <c r="BC10" s="291" t="s">
        <v>673</v>
      </c>
      <c r="BD10" s="291"/>
      <c r="BE10" s="291"/>
      <c r="BF10" s="291"/>
      <c r="BG10" s="291"/>
      <c r="BH10" s="291"/>
      <c r="BI10" s="291"/>
      <c r="BJ10" s="319" t="s">
        <v>698</v>
      </c>
      <c r="BK10" s="319"/>
      <c r="BL10" s="319"/>
      <c r="BM10" s="319"/>
      <c r="BN10" s="319"/>
      <c r="BO10" s="319" t="s">
        <v>698</v>
      </c>
      <c r="BP10" s="319"/>
      <c r="BQ10" s="319"/>
      <c r="BR10" s="319"/>
      <c r="BS10" s="319"/>
      <c r="BT10" s="319" t="s">
        <v>698</v>
      </c>
      <c r="BU10" s="319"/>
      <c r="BV10" s="319"/>
      <c r="BW10" s="319"/>
      <c r="BX10" s="319"/>
      <c r="BY10" s="319">
        <f t="shared" ref="BY10:BY19" si="5">SUM(BY30,BY50)</f>
        <v>13141</v>
      </c>
      <c r="BZ10" s="319"/>
      <c r="CA10" s="319"/>
      <c r="CB10" s="319"/>
      <c r="CC10" s="319"/>
      <c r="CD10" s="319"/>
      <c r="CE10" s="391">
        <f t="shared" ref="CE10:CE19" si="6">SUM(CE30,CE50)</f>
        <v>7</v>
      </c>
      <c r="CF10" s="391"/>
      <c r="CG10" s="391"/>
      <c r="CH10" s="391"/>
      <c r="CI10" s="391"/>
      <c r="CJ10" s="391" t="s">
        <v>698</v>
      </c>
      <c r="CK10" s="391"/>
      <c r="CL10" s="391"/>
      <c r="CM10" s="391"/>
      <c r="CN10" s="391"/>
      <c r="CO10" s="319" t="s">
        <v>698</v>
      </c>
      <c r="CP10" s="319"/>
      <c r="CQ10" s="319"/>
      <c r="CR10" s="319"/>
      <c r="CS10" s="319"/>
      <c r="CT10" s="319"/>
      <c r="CU10" s="319" t="s">
        <v>698</v>
      </c>
      <c r="CV10" s="319"/>
      <c r="CW10" s="319"/>
      <c r="CX10" s="319"/>
      <c r="CY10" s="319"/>
      <c r="CZ10" s="319" t="s">
        <v>698</v>
      </c>
      <c r="DA10" s="319"/>
      <c r="DB10" s="319"/>
      <c r="DC10" s="319"/>
      <c r="DD10" s="319"/>
    </row>
    <row r="11" spans="1:108" ht="12.75" customHeight="1" x14ac:dyDescent="0.15">
      <c r="A11" s="354" t="s">
        <v>11</v>
      </c>
      <c r="B11" s="354"/>
      <c r="C11" s="354"/>
      <c r="D11" s="354"/>
      <c r="E11" s="354"/>
      <c r="F11" s="118"/>
      <c r="G11" s="349">
        <f t="shared" si="0"/>
        <v>5113</v>
      </c>
      <c r="H11" s="349"/>
      <c r="I11" s="349"/>
      <c r="J11" s="349"/>
      <c r="K11" s="349"/>
      <c r="L11" s="349"/>
      <c r="M11" s="166"/>
      <c r="N11" s="166"/>
      <c r="O11" s="349">
        <f t="shared" si="1"/>
        <v>159</v>
      </c>
      <c r="P11" s="349"/>
      <c r="Q11" s="349"/>
      <c r="R11" s="349"/>
      <c r="S11" s="349"/>
      <c r="T11" s="349"/>
      <c r="U11" s="166"/>
      <c r="V11" s="166"/>
      <c r="W11" s="291">
        <f t="shared" ref="W11:W25" si="7">SUM(W31,W51)</f>
        <v>13</v>
      </c>
      <c r="X11" s="291"/>
      <c r="Y11" s="291"/>
      <c r="Z11" s="291"/>
      <c r="AA11" s="291"/>
      <c r="AB11" s="291"/>
      <c r="AC11" s="166"/>
      <c r="AD11" s="166"/>
      <c r="AE11" s="349">
        <f t="shared" si="2"/>
        <v>1263</v>
      </c>
      <c r="AF11" s="349"/>
      <c r="AG11" s="349"/>
      <c r="AH11" s="349"/>
      <c r="AI11" s="349"/>
      <c r="AJ11" s="349"/>
      <c r="AK11" s="166"/>
      <c r="AL11" s="166"/>
      <c r="AM11" s="349">
        <f t="shared" si="3"/>
        <v>2613</v>
      </c>
      <c r="AN11" s="349"/>
      <c r="AO11" s="349"/>
      <c r="AP11" s="349"/>
      <c r="AQ11" s="349"/>
      <c r="AR11" s="349"/>
      <c r="AS11" s="166"/>
      <c r="AT11" s="166"/>
      <c r="AU11" s="349">
        <f t="shared" si="4"/>
        <v>531</v>
      </c>
      <c r="AV11" s="349"/>
      <c r="AW11" s="349"/>
      <c r="AX11" s="349"/>
      <c r="AY11" s="349"/>
      <c r="AZ11" s="349"/>
      <c r="BA11" s="165"/>
      <c r="BB11" s="166"/>
      <c r="BC11" s="291">
        <f t="shared" ref="BC11:BC19" si="8">SUM(BC31,BC51)</f>
        <v>797</v>
      </c>
      <c r="BD11" s="291"/>
      <c r="BE11" s="291"/>
      <c r="BF11" s="291"/>
      <c r="BG11" s="291"/>
      <c r="BH11" s="291"/>
      <c r="BI11" s="291"/>
      <c r="BJ11" s="319">
        <f t="shared" ref="BJ11:BJ19" si="9">SUM(BJ31,BJ51)</f>
        <v>333</v>
      </c>
      <c r="BK11" s="319"/>
      <c r="BL11" s="319"/>
      <c r="BM11" s="319"/>
      <c r="BN11" s="319"/>
      <c r="BO11" s="319">
        <f t="shared" ref="BO11:BO25" si="10">SUM(BO31,BO51)</f>
        <v>305</v>
      </c>
      <c r="BP11" s="319"/>
      <c r="BQ11" s="319"/>
      <c r="BR11" s="319"/>
      <c r="BS11" s="319"/>
      <c r="BT11" s="319">
        <f t="shared" ref="BT11:BT25" si="11">SUM(BT31,BT51)</f>
        <v>123</v>
      </c>
      <c r="BU11" s="319"/>
      <c r="BV11" s="319"/>
      <c r="BW11" s="319"/>
      <c r="BX11" s="319"/>
      <c r="BY11" s="319">
        <f t="shared" si="5"/>
        <v>3273</v>
      </c>
      <c r="BZ11" s="319"/>
      <c r="CA11" s="319"/>
      <c r="CB11" s="319"/>
      <c r="CC11" s="319"/>
      <c r="CD11" s="319"/>
      <c r="CE11" s="391">
        <f t="shared" si="6"/>
        <v>1272</v>
      </c>
      <c r="CF11" s="391"/>
      <c r="CG11" s="391"/>
      <c r="CH11" s="391"/>
      <c r="CI11" s="391"/>
      <c r="CJ11" s="391">
        <f t="shared" ref="CJ11:CJ25" si="12">SUM(CJ31,CJ51)</f>
        <v>32</v>
      </c>
      <c r="CK11" s="391"/>
      <c r="CL11" s="391"/>
      <c r="CM11" s="391"/>
      <c r="CN11" s="391"/>
      <c r="CO11" s="319">
        <f t="shared" ref="CO11:CO19" si="13">SUM(CO31,CO51)</f>
        <v>628</v>
      </c>
      <c r="CP11" s="319"/>
      <c r="CQ11" s="319"/>
      <c r="CR11" s="319"/>
      <c r="CS11" s="319"/>
      <c r="CT11" s="319"/>
      <c r="CU11" s="319">
        <f t="shared" ref="CU11:CU25" si="14">SUM(CU31,CU51)</f>
        <v>250</v>
      </c>
      <c r="CV11" s="319"/>
      <c r="CW11" s="319"/>
      <c r="CX11" s="319"/>
      <c r="CY11" s="319"/>
      <c r="CZ11" s="319">
        <f t="shared" ref="CZ11:CZ25" si="15">SUM(CZ31,CZ51)</f>
        <v>9</v>
      </c>
      <c r="DA11" s="319"/>
      <c r="DB11" s="319"/>
      <c r="DC11" s="319"/>
      <c r="DD11" s="319"/>
    </row>
    <row r="12" spans="1:108" ht="12.75" customHeight="1" x14ac:dyDescent="0.15">
      <c r="A12" s="354" t="s">
        <v>2</v>
      </c>
      <c r="B12" s="354"/>
      <c r="C12" s="354"/>
      <c r="D12" s="354"/>
      <c r="E12" s="354"/>
      <c r="F12" s="118"/>
      <c r="G12" s="349">
        <f t="shared" si="0"/>
        <v>5242</v>
      </c>
      <c r="H12" s="349"/>
      <c r="I12" s="349"/>
      <c r="J12" s="349"/>
      <c r="K12" s="349"/>
      <c r="L12" s="349"/>
      <c r="M12" s="166"/>
      <c r="N12" s="166"/>
      <c r="O12" s="349">
        <f t="shared" si="1"/>
        <v>437</v>
      </c>
      <c r="P12" s="349"/>
      <c r="Q12" s="349"/>
      <c r="R12" s="349"/>
      <c r="S12" s="349"/>
      <c r="T12" s="349"/>
      <c r="U12" s="166"/>
      <c r="V12" s="166"/>
      <c r="W12" s="291">
        <f t="shared" si="7"/>
        <v>86</v>
      </c>
      <c r="X12" s="291"/>
      <c r="Y12" s="291"/>
      <c r="Z12" s="291"/>
      <c r="AA12" s="291"/>
      <c r="AB12" s="291"/>
      <c r="AC12" s="166"/>
      <c r="AD12" s="166"/>
      <c r="AE12" s="349">
        <f t="shared" si="2"/>
        <v>877</v>
      </c>
      <c r="AF12" s="349"/>
      <c r="AG12" s="349"/>
      <c r="AH12" s="349"/>
      <c r="AI12" s="349"/>
      <c r="AJ12" s="349"/>
      <c r="AK12" s="166"/>
      <c r="AL12" s="166"/>
      <c r="AM12" s="349">
        <f t="shared" si="3"/>
        <v>1767</v>
      </c>
      <c r="AN12" s="349"/>
      <c r="AO12" s="349"/>
      <c r="AP12" s="349"/>
      <c r="AQ12" s="349"/>
      <c r="AR12" s="349"/>
      <c r="AS12" s="166"/>
      <c r="AT12" s="166"/>
      <c r="AU12" s="349">
        <v>1352</v>
      </c>
      <c r="AV12" s="349"/>
      <c r="AW12" s="349"/>
      <c r="AX12" s="349"/>
      <c r="AY12" s="349"/>
      <c r="AZ12" s="349"/>
      <c r="BA12" s="165"/>
      <c r="BB12" s="166"/>
      <c r="BC12" s="291">
        <f t="shared" si="8"/>
        <v>3142</v>
      </c>
      <c r="BD12" s="291"/>
      <c r="BE12" s="291"/>
      <c r="BF12" s="291"/>
      <c r="BG12" s="291"/>
      <c r="BH12" s="291"/>
      <c r="BI12" s="291"/>
      <c r="BJ12" s="319">
        <f t="shared" si="9"/>
        <v>831</v>
      </c>
      <c r="BK12" s="319"/>
      <c r="BL12" s="319"/>
      <c r="BM12" s="319"/>
      <c r="BN12" s="319"/>
      <c r="BO12" s="319">
        <f t="shared" si="10"/>
        <v>1436</v>
      </c>
      <c r="BP12" s="319"/>
      <c r="BQ12" s="319"/>
      <c r="BR12" s="319"/>
      <c r="BS12" s="319"/>
      <c r="BT12" s="319">
        <f t="shared" si="11"/>
        <v>701</v>
      </c>
      <c r="BU12" s="319"/>
      <c r="BV12" s="319"/>
      <c r="BW12" s="319"/>
      <c r="BX12" s="319"/>
      <c r="BY12" s="319">
        <f t="shared" si="5"/>
        <v>3045</v>
      </c>
      <c r="BZ12" s="319"/>
      <c r="CA12" s="319"/>
      <c r="CB12" s="319"/>
      <c r="CC12" s="319"/>
      <c r="CD12" s="319"/>
      <c r="CE12" s="391">
        <f t="shared" si="6"/>
        <v>872</v>
      </c>
      <c r="CF12" s="391"/>
      <c r="CG12" s="391"/>
      <c r="CH12" s="391"/>
      <c r="CI12" s="391"/>
      <c r="CJ12" s="391">
        <f t="shared" si="12"/>
        <v>50</v>
      </c>
      <c r="CK12" s="391"/>
      <c r="CL12" s="391"/>
      <c r="CM12" s="391"/>
      <c r="CN12" s="391"/>
      <c r="CO12" s="319">
        <f t="shared" si="13"/>
        <v>1817</v>
      </c>
      <c r="CP12" s="319"/>
      <c r="CQ12" s="319"/>
      <c r="CR12" s="319"/>
      <c r="CS12" s="319"/>
      <c r="CT12" s="319"/>
      <c r="CU12" s="319">
        <f t="shared" si="14"/>
        <v>778</v>
      </c>
      <c r="CV12" s="319"/>
      <c r="CW12" s="319"/>
      <c r="CX12" s="319"/>
      <c r="CY12" s="319"/>
      <c r="CZ12" s="319">
        <f t="shared" si="15"/>
        <v>34</v>
      </c>
      <c r="DA12" s="319"/>
      <c r="DB12" s="319"/>
      <c r="DC12" s="319"/>
      <c r="DD12" s="319"/>
    </row>
    <row r="13" spans="1:108" ht="12.75" customHeight="1" x14ac:dyDescent="0.15">
      <c r="A13" s="354" t="s">
        <v>25</v>
      </c>
      <c r="B13" s="354"/>
      <c r="C13" s="354"/>
      <c r="D13" s="354"/>
      <c r="E13" s="354"/>
      <c r="F13" s="118"/>
      <c r="G13" s="349">
        <f t="shared" si="0"/>
        <v>5203</v>
      </c>
      <c r="H13" s="349"/>
      <c r="I13" s="349"/>
      <c r="J13" s="349"/>
      <c r="K13" s="349"/>
      <c r="L13" s="349"/>
      <c r="M13" s="166"/>
      <c r="N13" s="166"/>
      <c r="O13" s="349">
        <f t="shared" si="1"/>
        <v>658</v>
      </c>
      <c r="P13" s="349"/>
      <c r="Q13" s="349"/>
      <c r="R13" s="349"/>
      <c r="S13" s="349"/>
      <c r="T13" s="349"/>
      <c r="U13" s="166"/>
      <c r="V13" s="166"/>
      <c r="W13" s="291">
        <f t="shared" si="7"/>
        <v>121</v>
      </c>
      <c r="X13" s="291"/>
      <c r="Y13" s="291"/>
      <c r="Z13" s="291"/>
      <c r="AA13" s="291"/>
      <c r="AB13" s="291"/>
      <c r="AC13" s="166"/>
      <c r="AD13" s="166"/>
      <c r="AE13" s="349">
        <f t="shared" si="2"/>
        <v>943</v>
      </c>
      <c r="AF13" s="349"/>
      <c r="AG13" s="349"/>
      <c r="AH13" s="349"/>
      <c r="AI13" s="349"/>
      <c r="AJ13" s="349"/>
      <c r="AK13" s="166"/>
      <c r="AL13" s="166"/>
      <c r="AM13" s="349">
        <f t="shared" si="3"/>
        <v>1995</v>
      </c>
      <c r="AN13" s="349"/>
      <c r="AO13" s="349"/>
      <c r="AP13" s="349"/>
      <c r="AQ13" s="349"/>
      <c r="AR13" s="349"/>
      <c r="AS13" s="166"/>
      <c r="AT13" s="166"/>
      <c r="AU13" s="349">
        <f t="shared" si="4"/>
        <v>781</v>
      </c>
      <c r="AV13" s="349"/>
      <c r="AW13" s="349"/>
      <c r="AX13" s="349"/>
      <c r="AY13" s="349"/>
      <c r="AZ13" s="349"/>
      <c r="BA13" s="165"/>
      <c r="BB13" s="166"/>
      <c r="BC13" s="291">
        <f t="shared" si="8"/>
        <v>3884</v>
      </c>
      <c r="BD13" s="291"/>
      <c r="BE13" s="291"/>
      <c r="BF13" s="291"/>
      <c r="BG13" s="291"/>
      <c r="BH13" s="291"/>
      <c r="BI13" s="291"/>
      <c r="BJ13" s="319">
        <f t="shared" si="9"/>
        <v>935</v>
      </c>
      <c r="BK13" s="319"/>
      <c r="BL13" s="319"/>
      <c r="BM13" s="319"/>
      <c r="BN13" s="319"/>
      <c r="BO13" s="319">
        <f t="shared" si="10"/>
        <v>1972</v>
      </c>
      <c r="BP13" s="319"/>
      <c r="BQ13" s="319"/>
      <c r="BR13" s="319"/>
      <c r="BS13" s="319"/>
      <c r="BT13" s="319">
        <f t="shared" si="11"/>
        <v>763</v>
      </c>
      <c r="BU13" s="319"/>
      <c r="BV13" s="319"/>
      <c r="BW13" s="319"/>
      <c r="BX13" s="319"/>
      <c r="BY13" s="319">
        <f t="shared" si="5"/>
        <v>3512</v>
      </c>
      <c r="BZ13" s="319"/>
      <c r="CA13" s="319"/>
      <c r="CB13" s="319"/>
      <c r="CC13" s="319"/>
      <c r="CD13" s="319"/>
      <c r="CE13" s="391">
        <f t="shared" si="6"/>
        <v>1016</v>
      </c>
      <c r="CF13" s="391"/>
      <c r="CG13" s="391"/>
      <c r="CH13" s="391"/>
      <c r="CI13" s="391"/>
      <c r="CJ13" s="391">
        <f t="shared" si="12"/>
        <v>69</v>
      </c>
      <c r="CK13" s="391"/>
      <c r="CL13" s="391"/>
      <c r="CM13" s="391"/>
      <c r="CN13" s="391"/>
      <c r="CO13" s="319">
        <f t="shared" si="13"/>
        <v>2223</v>
      </c>
      <c r="CP13" s="319"/>
      <c r="CQ13" s="319"/>
      <c r="CR13" s="319"/>
      <c r="CS13" s="319"/>
      <c r="CT13" s="319"/>
      <c r="CU13" s="319">
        <f t="shared" si="14"/>
        <v>1006</v>
      </c>
      <c r="CV13" s="319"/>
      <c r="CW13" s="319"/>
      <c r="CX13" s="319"/>
      <c r="CY13" s="319"/>
      <c r="CZ13" s="319">
        <f t="shared" si="15"/>
        <v>68</v>
      </c>
      <c r="DA13" s="319"/>
      <c r="DB13" s="319"/>
      <c r="DC13" s="319"/>
      <c r="DD13" s="319"/>
    </row>
    <row r="14" spans="1:108" ht="12.75" customHeight="1" x14ac:dyDescent="0.15">
      <c r="A14" s="354" t="s">
        <v>33</v>
      </c>
      <c r="B14" s="354"/>
      <c r="C14" s="354"/>
      <c r="D14" s="354"/>
      <c r="E14" s="354"/>
      <c r="F14" s="118"/>
      <c r="G14" s="349">
        <f t="shared" si="0"/>
        <v>5901</v>
      </c>
      <c r="H14" s="349"/>
      <c r="I14" s="349"/>
      <c r="J14" s="349"/>
      <c r="K14" s="349"/>
      <c r="L14" s="349"/>
      <c r="M14" s="166"/>
      <c r="N14" s="166"/>
      <c r="O14" s="349">
        <f t="shared" si="1"/>
        <v>948</v>
      </c>
      <c r="P14" s="349"/>
      <c r="Q14" s="349"/>
      <c r="R14" s="349"/>
      <c r="S14" s="349"/>
      <c r="T14" s="349"/>
      <c r="U14" s="166"/>
      <c r="V14" s="166"/>
      <c r="W14" s="291">
        <f t="shared" si="7"/>
        <v>201</v>
      </c>
      <c r="X14" s="291"/>
      <c r="Y14" s="291"/>
      <c r="Z14" s="291"/>
      <c r="AA14" s="291"/>
      <c r="AB14" s="291"/>
      <c r="AC14" s="166"/>
      <c r="AD14" s="166"/>
      <c r="AE14" s="349">
        <f t="shared" si="2"/>
        <v>1015</v>
      </c>
      <c r="AF14" s="349"/>
      <c r="AG14" s="349"/>
      <c r="AH14" s="349"/>
      <c r="AI14" s="349"/>
      <c r="AJ14" s="349"/>
      <c r="AK14" s="166"/>
      <c r="AL14" s="166"/>
      <c r="AM14" s="349">
        <f t="shared" si="3"/>
        <v>2245</v>
      </c>
      <c r="AN14" s="349"/>
      <c r="AO14" s="349"/>
      <c r="AP14" s="349"/>
      <c r="AQ14" s="349"/>
      <c r="AR14" s="349"/>
      <c r="AS14" s="166"/>
      <c r="AT14" s="166"/>
      <c r="AU14" s="349">
        <f t="shared" si="4"/>
        <v>770</v>
      </c>
      <c r="AV14" s="349"/>
      <c r="AW14" s="349"/>
      <c r="AX14" s="349"/>
      <c r="AY14" s="349"/>
      <c r="AZ14" s="349"/>
      <c r="BA14" s="165"/>
      <c r="BB14" s="166"/>
      <c r="BC14" s="291">
        <f t="shared" si="8"/>
        <v>4301</v>
      </c>
      <c r="BD14" s="291"/>
      <c r="BE14" s="291"/>
      <c r="BF14" s="291"/>
      <c r="BG14" s="291"/>
      <c r="BH14" s="291"/>
      <c r="BI14" s="291"/>
      <c r="BJ14" s="319">
        <f t="shared" si="9"/>
        <v>1011</v>
      </c>
      <c r="BK14" s="319"/>
      <c r="BL14" s="319"/>
      <c r="BM14" s="319"/>
      <c r="BN14" s="319"/>
      <c r="BO14" s="319">
        <f t="shared" si="10"/>
        <v>2236</v>
      </c>
      <c r="BP14" s="319"/>
      <c r="BQ14" s="319"/>
      <c r="BR14" s="319"/>
      <c r="BS14" s="319"/>
      <c r="BT14" s="319">
        <f t="shared" si="11"/>
        <v>762</v>
      </c>
      <c r="BU14" s="319"/>
      <c r="BV14" s="319"/>
      <c r="BW14" s="319"/>
      <c r="BX14" s="319"/>
      <c r="BY14" s="319">
        <f t="shared" si="5"/>
        <v>4081</v>
      </c>
      <c r="BZ14" s="319"/>
      <c r="CA14" s="319"/>
      <c r="CB14" s="319"/>
      <c r="CC14" s="319"/>
      <c r="CD14" s="319"/>
      <c r="CE14" s="391">
        <f t="shared" si="6"/>
        <v>1144</v>
      </c>
      <c r="CF14" s="391"/>
      <c r="CG14" s="391"/>
      <c r="CH14" s="391"/>
      <c r="CI14" s="391"/>
      <c r="CJ14" s="391">
        <f t="shared" si="12"/>
        <v>51</v>
      </c>
      <c r="CK14" s="391"/>
      <c r="CL14" s="391"/>
      <c r="CM14" s="391"/>
      <c r="CN14" s="391"/>
      <c r="CO14" s="319">
        <f t="shared" si="13"/>
        <v>2497</v>
      </c>
      <c r="CP14" s="319"/>
      <c r="CQ14" s="319"/>
      <c r="CR14" s="319"/>
      <c r="CS14" s="319"/>
      <c r="CT14" s="319"/>
      <c r="CU14" s="319">
        <f t="shared" si="14"/>
        <v>1143</v>
      </c>
      <c r="CV14" s="319"/>
      <c r="CW14" s="319"/>
      <c r="CX14" s="319"/>
      <c r="CY14" s="319"/>
      <c r="CZ14" s="319">
        <f t="shared" si="15"/>
        <v>51</v>
      </c>
      <c r="DA14" s="319"/>
      <c r="DB14" s="319"/>
      <c r="DC14" s="319"/>
      <c r="DD14" s="319"/>
    </row>
    <row r="15" spans="1:108" ht="12.75" customHeight="1" x14ac:dyDescent="0.15">
      <c r="A15" s="354" t="s">
        <v>450</v>
      </c>
      <c r="B15" s="354"/>
      <c r="C15" s="354"/>
      <c r="D15" s="354"/>
      <c r="E15" s="354"/>
      <c r="F15" s="118"/>
      <c r="G15" s="349">
        <f t="shared" si="0"/>
        <v>6819</v>
      </c>
      <c r="H15" s="349"/>
      <c r="I15" s="349"/>
      <c r="J15" s="349"/>
      <c r="K15" s="349"/>
      <c r="L15" s="349"/>
      <c r="M15" s="166"/>
      <c r="N15" s="166"/>
      <c r="O15" s="349">
        <f t="shared" si="1"/>
        <v>1079</v>
      </c>
      <c r="P15" s="349"/>
      <c r="Q15" s="349"/>
      <c r="R15" s="349"/>
      <c r="S15" s="349"/>
      <c r="T15" s="349"/>
      <c r="U15" s="166"/>
      <c r="V15" s="166"/>
      <c r="W15" s="291">
        <f t="shared" si="7"/>
        <v>257</v>
      </c>
      <c r="X15" s="291"/>
      <c r="Y15" s="291"/>
      <c r="Z15" s="291"/>
      <c r="AA15" s="291"/>
      <c r="AB15" s="291"/>
      <c r="AC15" s="166"/>
      <c r="AD15" s="166"/>
      <c r="AE15" s="349">
        <f t="shared" si="2"/>
        <v>1244</v>
      </c>
      <c r="AF15" s="349"/>
      <c r="AG15" s="349"/>
      <c r="AH15" s="349"/>
      <c r="AI15" s="349"/>
      <c r="AJ15" s="349"/>
      <c r="AK15" s="166"/>
      <c r="AL15" s="166"/>
      <c r="AM15" s="349">
        <f t="shared" si="3"/>
        <v>2662</v>
      </c>
      <c r="AN15" s="349"/>
      <c r="AO15" s="349"/>
      <c r="AP15" s="349"/>
      <c r="AQ15" s="349"/>
      <c r="AR15" s="349"/>
      <c r="AS15" s="166"/>
      <c r="AT15" s="166"/>
      <c r="AU15" s="349">
        <f t="shared" si="4"/>
        <v>854</v>
      </c>
      <c r="AV15" s="349"/>
      <c r="AW15" s="349"/>
      <c r="AX15" s="349"/>
      <c r="AY15" s="349"/>
      <c r="AZ15" s="349"/>
      <c r="BA15" s="165"/>
      <c r="BB15" s="166"/>
      <c r="BC15" s="291">
        <f t="shared" si="8"/>
        <v>5107</v>
      </c>
      <c r="BD15" s="291"/>
      <c r="BE15" s="291"/>
      <c r="BF15" s="291"/>
      <c r="BG15" s="291"/>
      <c r="BH15" s="291"/>
      <c r="BI15" s="291"/>
      <c r="BJ15" s="319">
        <f t="shared" si="9"/>
        <v>1243</v>
      </c>
      <c r="BK15" s="319"/>
      <c r="BL15" s="319"/>
      <c r="BM15" s="319"/>
      <c r="BN15" s="319"/>
      <c r="BO15" s="319">
        <f t="shared" si="10"/>
        <v>2659</v>
      </c>
      <c r="BP15" s="319"/>
      <c r="BQ15" s="319"/>
      <c r="BR15" s="319"/>
      <c r="BS15" s="319"/>
      <c r="BT15" s="319">
        <f t="shared" si="11"/>
        <v>851</v>
      </c>
      <c r="BU15" s="319"/>
      <c r="BV15" s="319"/>
      <c r="BW15" s="319"/>
      <c r="BX15" s="319"/>
      <c r="BY15" s="319">
        <f t="shared" si="5"/>
        <v>4601</v>
      </c>
      <c r="BZ15" s="319"/>
      <c r="CA15" s="319"/>
      <c r="CB15" s="319"/>
      <c r="CC15" s="319"/>
      <c r="CD15" s="319"/>
      <c r="CE15" s="391">
        <f t="shared" si="6"/>
        <v>1225</v>
      </c>
      <c r="CF15" s="391"/>
      <c r="CG15" s="391"/>
      <c r="CH15" s="391"/>
      <c r="CI15" s="391"/>
      <c r="CJ15" s="391">
        <f t="shared" si="12"/>
        <v>73</v>
      </c>
      <c r="CK15" s="391"/>
      <c r="CL15" s="391"/>
      <c r="CM15" s="391"/>
      <c r="CN15" s="391"/>
      <c r="CO15" s="319">
        <f t="shared" si="13"/>
        <v>2893</v>
      </c>
      <c r="CP15" s="319"/>
      <c r="CQ15" s="319"/>
      <c r="CR15" s="319"/>
      <c r="CS15" s="319"/>
      <c r="CT15" s="319"/>
      <c r="CU15" s="319">
        <f t="shared" si="14"/>
        <v>1224</v>
      </c>
      <c r="CV15" s="319"/>
      <c r="CW15" s="319"/>
      <c r="CX15" s="319"/>
      <c r="CY15" s="319"/>
      <c r="CZ15" s="319">
        <f t="shared" si="15"/>
        <v>72</v>
      </c>
      <c r="DA15" s="319"/>
      <c r="DB15" s="319"/>
      <c r="DC15" s="319"/>
      <c r="DD15" s="319"/>
    </row>
    <row r="16" spans="1:108" ht="12.75" customHeight="1" x14ac:dyDescent="0.15">
      <c r="A16" s="354" t="s">
        <v>544</v>
      </c>
      <c r="B16" s="354"/>
      <c r="C16" s="354"/>
      <c r="D16" s="354"/>
      <c r="E16" s="354"/>
      <c r="F16" s="118"/>
      <c r="G16" s="349">
        <f t="shared" si="0"/>
        <v>7858</v>
      </c>
      <c r="H16" s="349"/>
      <c r="I16" s="349"/>
      <c r="J16" s="349"/>
      <c r="K16" s="349"/>
      <c r="L16" s="349"/>
      <c r="M16" s="166"/>
      <c r="N16" s="166"/>
      <c r="O16" s="349">
        <f t="shared" si="1"/>
        <v>1130</v>
      </c>
      <c r="P16" s="349"/>
      <c r="Q16" s="349"/>
      <c r="R16" s="349"/>
      <c r="S16" s="349"/>
      <c r="T16" s="349"/>
      <c r="U16" s="166"/>
      <c r="V16" s="166"/>
      <c r="W16" s="291">
        <f t="shared" si="7"/>
        <v>348</v>
      </c>
      <c r="X16" s="291"/>
      <c r="Y16" s="291"/>
      <c r="Z16" s="291"/>
      <c r="AA16" s="291"/>
      <c r="AB16" s="291"/>
      <c r="AC16" s="166"/>
      <c r="AD16" s="166"/>
      <c r="AE16" s="349">
        <f t="shared" si="2"/>
        <v>1557</v>
      </c>
      <c r="AF16" s="349"/>
      <c r="AG16" s="349"/>
      <c r="AH16" s="349"/>
      <c r="AI16" s="349"/>
      <c r="AJ16" s="349"/>
      <c r="AK16" s="166"/>
      <c r="AL16" s="166"/>
      <c r="AM16" s="349">
        <f t="shared" si="3"/>
        <v>3016</v>
      </c>
      <c r="AN16" s="349"/>
      <c r="AO16" s="349"/>
      <c r="AP16" s="349"/>
      <c r="AQ16" s="349"/>
      <c r="AR16" s="349"/>
      <c r="AS16" s="166"/>
      <c r="AT16" s="166"/>
      <c r="AU16" s="349">
        <f t="shared" si="4"/>
        <v>987</v>
      </c>
      <c r="AV16" s="349"/>
      <c r="AW16" s="349"/>
      <c r="AX16" s="349"/>
      <c r="AY16" s="349"/>
      <c r="AZ16" s="349"/>
      <c r="BA16" s="165"/>
      <c r="BB16" s="166"/>
      <c r="BC16" s="291">
        <f t="shared" si="8"/>
        <v>6061</v>
      </c>
      <c r="BD16" s="291"/>
      <c r="BE16" s="291"/>
      <c r="BF16" s="291"/>
      <c r="BG16" s="291"/>
      <c r="BH16" s="291"/>
      <c r="BI16" s="291"/>
      <c r="BJ16" s="319">
        <f t="shared" si="9"/>
        <v>1555</v>
      </c>
      <c r="BK16" s="319"/>
      <c r="BL16" s="319"/>
      <c r="BM16" s="319"/>
      <c r="BN16" s="319"/>
      <c r="BO16" s="319">
        <f t="shared" si="10"/>
        <v>3013</v>
      </c>
      <c r="BP16" s="319"/>
      <c r="BQ16" s="319"/>
      <c r="BR16" s="319"/>
      <c r="BS16" s="319"/>
      <c r="BT16" s="319">
        <f t="shared" si="11"/>
        <v>986</v>
      </c>
      <c r="BU16" s="319"/>
      <c r="BV16" s="319"/>
      <c r="BW16" s="319"/>
      <c r="BX16" s="319"/>
      <c r="BY16" s="319">
        <f t="shared" si="5"/>
        <v>5514</v>
      </c>
      <c r="BZ16" s="319"/>
      <c r="CA16" s="319"/>
      <c r="CB16" s="319"/>
      <c r="CC16" s="319"/>
      <c r="CD16" s="319"/>
      <c r="CE16" s="391">
        <f t="shared" si="6"/>
        <v>1575</v>
      </c>
      <c r="CF16" s="391"/>
      <c r="CG16" s="391"/>
      <c r="CH16" s="391"/>
      <c r="CI16" s="391"/>
      <c r="CJ16" s="391">
        <f t="shared" si="12"/>
        <v>84</v>
      </c>
      <c r="CK16" s="391"/>
      <c r="CL16" s="391"/>
      <c r="CM16" s="391"/>
      <c r="CN16" s="391"/>
      <c r="CO16" s="319">
        <f t="shared" si="13"/>
        <v>3718</v>
      </c>
      <c r="CP16" s="319"/>
      <c r="CQ16" s="319"/>
      <c r="CR16" s="319"/>
      <c r="CS16" s="319"/>
      <c r="CT16" s="319"/>
      <c r="CU16" s="319">
        <f t="shared" si="14"/>
        <v>1572</v>
      </c>
      <c r="CV16" s="319"/>
      <c r="CW16" s="319"/>
      <c r="CX16" s="319"/>
      <c r="CY16" s="319"/>
      <c r="CZ16" s="319">
        <f t="shared" si="15"/>
        <v>84</v>
      </c>
      <c r="DA16" s="319"/>
      <c r="DB16" s="319"/>
      <c r="DC16" s="319"/>
      <c r="DD16" s="319"/>
    </row>
    <row r="17" spans="1:108" ht="12.75" customHeight="1" x14ac:dyDescent="0.15">
      <c r="A17" s="354" t="s">
        <v>534</v>
      </c>
      <c r="B17" s="354"/>
      <c r="C17" s="354"/>
      <c r="D17" s="354"/>
      <c r="E17" s="354"/>
      <c r="F17" s="118"/>
      <c r="G17" s="349">
        <f t="shared" si="0"/>
        <v>8960</v>
      </c>
      <c r="H17" s="349"/>
      <c r="I17" s="349"/>
      <c r="J17" s="349"/>
      <c r="K17" s="349"/>
      <c r="L17" s="349"/>
      <c r="M17" s="166"/>
      <c r="N17" s="166"/>
      <c r="O17" s="349">
        <f t="shared" si="1"/>
        <v>1194</v>
      </c>
      <c r="P17" s="349"/>
      <c r="Q17" s="349"/>
      <c r="R17" s="349"/>
      <c r="S17" s="349"/>
      <c r="T17" s="349"/>
      <c r="U17" s="166"/>
      <c r="V17" s="166"/>
      <c r="W17" s="291">
        <f t="shared" si="7"/>
        <v>432</v>
      </c>
      <c r="X17" s="291"/>
      <c r="Y17" s="291"/>
      <c r="Z17" s="291"/>
      <c r="AA17" s="291"/>
      <c r="AB17" s="291"/>
      <c r="AC17" s="166"/>
      <c r="AD17" s="166"/>
      <c r="AE17" s="349">
        <f t="shared" si="2"/>
        <v>2039</v>
      </c>
      <c r="AF17" s="349"/>
      <c r="AG17" s="349"/>
      <c r="AH17" s="349"/>
      <c r="AI17" s="349"/>
      <c r="AJ17" s="349"/>
      <c r="AK17" s="166"/>
      <c r="AL17" s="166"/>
      <c r="AM17" s="349">
        <f t="shared" si="3"/>
        <v>3362</v>
      </c>
      <c r="AN17" s="349"/>
      <c r="AO17" s="349"/>
      <c r="AP17" s="349"/>
      <c r="AQ17" s="349"/>
      <c r="AR17" s="349"/>
      <c r="AS17" s="166"/>
      <c r="AT17" s="166"/>
      <c r="AU17" s="349">
        <f t="shared" si="4"/>
        <v>1068</v>
      </c>
      <c r="AV17" s="349"/>
      <c r="AW17" s="349"/>
      <c r="AX17" s="349"/>
      <c r="AY17" s="349"/>
      <c r="AZ17" s="349"/>
      <c r="BA17" s="165"/>
      <c r="BB17" s="166"/>
      <c r="BC17" s="291">
        <f t="shared" si="8"/>
        <v>7056</v>
      </c>
      <c r="BD17" s="291"/>
      <c r="BE17" s="291"/>
      <c r="BF17" s="291"/>
      <c r="BG17" s="291"/>
      <c r="BH17" s="291"/>
      <c r="BI17" s="291"/>
      <c r="BJ17" s="319">
        <f t="shared" si="9"/>
        <v>2038</v>
      </c>
      <c r="BK17" s="319"/>
      <c r="BL17" s="319"/>
      <c r="BM17" s="319"/>
      <c r="BN17" s="319"/>
      <c r="BO17" s="319">
        <f t="shared" si="10"/>
        <v>3358</v>
      </c>
      <c r="BP17" s="319"/>
      <c r="BQ17" s="319"/>
      <c r="BR17" s="319"/>
      <c r="BS17" s="319"/>
      <c r="BT17" s="319">
        <f t="shared" si="11"/>
        <v>1068</v>
      </c>
      <c r="BU17" s="319"/>
      <c r="BV17" s="319"/>
      <c r="BW17" s="319"/>
      <c r="BX17" s="319"/>
      <c r="BY17" s="319">
        <f t="shared" si="5"/>
        <v>6593</v>
      </c>
      <c r="BZ17" s="319"/>
      <c r="CA17" s="319"/>
      <c r="CB17" s="319"/>
      <c r="CC17" s="319"/>
      <c r="CD17" s="319"/>
      <c r="CE17" s="391">
        <f t="shared" si="6"/>
        <v>1947</v>
      </c>
      <c r="CF17" s="391"/>
      <c r="CG17" s="391"/>
      <c r="CH17" s="391"/>
      <c r="CI17" s="391"/>
      <c r="CJ17" s="391">
        <f t="shared" si="12"/>
        <v>116</v>
      </c>
      <c r="CK17" s="391"/>
      <c r="CL17" s="391"/>
      <c r="CM17" s="391"/>
      <c r="CN17" s="391"/>
      <c r="CO17" s="319">
        <f t="shared" si="13"/>
        <v>4692</v>
      </c>
      <c r="CP17" s="319"/>
      <c r="CQ17" s="319"/>
      <c r="CR17" s="319"/>
      <c r="CS17" s="319"/>
      <c r="CT17" s="319"/>
      <c r="CU17" s="319">
        <f t="shared" si="14"/>
        <v>1946</v>
      </c>
      <c r="CV17" s="319"/>
      <c r="CW17" s="319"/>
      <c r="CX17" s="319"/>
      <c r="CY17" s="319"/>
      <c r="CZ17" s="319">
        <f t="shared" si="15"/>
        <v>116</v>
      </c>
      <c r="DA17" s="319"/>
      <c r="DB17" s="319"/>
      <c r="DC17" s="319"/>
      <c r="DD17" s="319"/>
    </row>
    <row r="18" spans="1:108" ht="12.75" customHeight="1" x14ac:dyDescent="0.15">
      <c r="A18" s="354" t="s">
        <v>545</v>
      </c>
      <c r="B18" s="354"/>
      <c r="C18" s="354"/>
      <c r="D18" s="354"/>
      <c r="E18" s="354"/>
      <c r="F18" s="118"/>
      <c r="G18" s="349">
        <f t="shared" si="0"/>
        <v>7843</v>
      </c>
      <c r="H18" s="349"/>
      <c r="I18" s="349"/>
      <c r="J18" s="349"/>
      <c r="K18" s="349"/>
      <c r="L18" s="349"/>
      <c r="M18" s="166"/>
      <c r="N18" s="166"/>
      <c r="O18" s="349">
        <f t="shared" si="1"/>
        <v>1124</v>
      </c>
      <c r="P18" s="349"/>
      <c r="Q18" s="349"/>
      <c r="R18" s="349"/>
      <c r="S18" s="349"/>
      <c r="T18" s="349"/>
      <c r="U18" s="166"/>
      <c r="V18" s="166"/>
      <c r="W18" s="291">
        <f t="shared" si="7"/>
        <v>427</v>
      </c>
      <c r="X18" s="291"/>
      <c r="Y18" s="291"/>
      <c r="Z18" s="291"/>
      <c r="AA18" s="291"/>
      <c r="AB18" s="291"/>
      <c r="AC18" s="166"/>
      <c r="AD18" s="166"/>
      <c r="AE18" s="349">
        <f t="shared" si="2"/>
        <v>1702</v>
      </c>
      <c r="AF18" s="349"/>
      <c r="AG18" s="349"/>
      <c r="AH18" s="349"/>
      <c r="AI18" s="349"/>
      <c r="AJ18" s="349"/>
      <c r="AK18" s="166"/>
      <c r="AL18" s="166"/>
      <c r="AM18" s="349">
        <f t="shared" si="3"/>
        <v>2932</v>
      </c>
      <c r="AN18" s="349"/>
      <c r="AO18" s="349"/>
      <c r="AP18" s="349"/>
      <c r="AQ18" s="349"/>
      <c r="AR18" s="349"/>
      <c r="AS18" s="166"/>
      <c r="AT18" s="166"/>
      <c r="AU18" s="349">
        <f t="shared" si="4"/>
        <v>977</v>
      </c>
      <c r="AV18" s="349"/>
      <c r="AW18" s="349"/>
      <c r="AX18" s="349"/>
      <c r="AY18" s="349"/>
      <c r="AZ18" s="349"/>
      <c r="BA18" s="165"/>
      <c r="BB18" s="166"/>
      <c r="BC18" s="291">
        <f t="shared" si="8"/>
        <v>6186</v>
      </c>
      <c r="BD18" s="291"/>
      <c r="BE18" s="291"/>
      <c r="BF18" s="291"/>
      <c r="BG18" s="291"/>
      <c r="BH18" s="291"/>
      <c r="BI18" s="291"/>
      <c r="BJ18" s="319">
        <f t="shared" si="9"/>
        <v>1702</v>
      </c>
      <c r="BK18" s="319"/>
      <c r="BL18" s="319"/>
      <c r="BM18" s="319"/>
      <c r="BN18" s="319"/>
      <c r="BO18" s="319">
        <f t="shared" si="10"/>
        <v>2931</v>
      </c>
      <c r="BP18" s="319"/>
      <c r="BQ18" s="319"/>
      <c r="BR18" s="319"/>
      <c r="BS18" s="319"/>
      <c r="BT18" s="319">
        <f t="shared" si="11"/>
        <v>977</v>
      </c>
      <c r="BU18" s="319"/>
      <c r="BV18" s="319"/>
      <c r="BW18" s="319"/>
      <c r="BX18" s="319"/>
      <c r="BY18" s="319">
        <f t="shared" si="5"/>
        <v>5711</v>
      </c>
      <c r="BZ18" s="319"/>
      <c r="CA18" s="319"/>
      <c r="CB18" s="319"/>
      <c r="CC18" s="319"/>
      <c r="CD18" s="319"/>
      <c r="CE18" s="391">
        <f t="shared" si="6"/>
        <v>1653</v>
      </c>
      <c r="CF18" s="391"/>
      <c r="CG18" s="391"/>
      <c r="CH18" s="391"/>
      <c r="CI18" s="391"/>
      <c r="CJ18" s="391">
        <f t="shared" si="12"/>
        <v>124</v>
      </c>
      <c r="CK18" s="391"/>
      <c r="CL18" s="391"/>
      <c r="CM18" s="391"/>
      <c r="CN18" s="391"/>
      <c r="CO18" s="319">
        <f t="shared" si="13"/>
        <v>4055</v>
      </c>
      <c r="CP18" s="319"/>
      <c r="CQ18" s="319"/>
      <c r="CR18" s="319"/>
      <c r="CS18" s="319"/>
      <c r="CT18" s="319"/>
      <c r="CU18" s="319">
        <f t="shared" si="14"/>
        <v>1653</v>
      </c>
      <c r="CV18" s="319"/>
      <c r="CW18" s="319"/>
      <c r="CX18" s="319"/>
      <c r="CY18" s="319"/>
      <c r="CZ18" s="319">
        <f t="shared" si="15"/>
        <v>124</v>
      </c>
      <c r="DA18" s="319"/>
      <c r="DB18" s="319"/>
      <c r="DC18" s="319"/>
      <c r="DD18" s="319"/>
    </row>
    <row r="19" spans="1:108" ht="12.75" customHeight="1" x14ac:dyDescent="0.15">
      <c r="A19" s="354" t="s">
        <v>546</v>
      </c>
      <c r="B19" s="354"/>
      <c r="C19" s="354"/>
      <c r="D19" s="354"/>
      <c r="E19" s="354"/>
      <c r="F19" s="118"/>
      <c r="G19" s="349">
        <f t="shared" si="0"/>
        <v>7442</v>
      </c>
      <c r="H19" s="349"/>
      <c r="I19" s="349"/>
      <c r="J19" s="349"/>
      <c r="K19" s="349"/>
      <c r="L19" s="349"/>
      <c r="M19" s="166"/>
      <c r="N19" s="166"/>
      <c r="O19" s="349">
        <f t="shared" si="1"/>
        <v>1380</v>
      </c>
      <c r="P19" s="349"/>
      <c r="Q19" s="349"/>
      <c r="R19" s="349"/>
      <c r="S19" s="349"/>
      <c r="T19" s="349"/>
      <c r="U19" s="166"/>
      <c r="V19" s="166"/>
      <c r="W19" s="291">
        <f t="shared" si="7"/>
        <v>383</v>
      </c>
      <c r="X19" s="291"/>
      <c r="Y19" s="291"/>
      <c r="Z19" s="291"/>
      <c r="AA19" s="291"/>
      <c r="AB19" s="291"/>
      <c r="AC19" s="166"/>
      <c r="AD19" s="166"/>
      <c r="AE19" s="349">
        <f t="shared" si="2"/>
        <v>1640</v>
      </c>
      <c r="AF19" s="349"/>
      <c r="AG19" s="349"/>
      <c r="AH19" s="349"/>
      <c r="AI19" s="349"/>
      <c r="AJ19" s="349"/>
      <c r="AK19" s="166"/>
      <c r="AL19" s="166"/>
      <c r="AM19" s="349">
        <f t="shared" si="3"/>
        <v>2545</v>
      </c>
      <c r="AN19" s="349"/>
      <c r="AO19" s="349"/>
      <c r="AP19" s="349"/>
      <c r="AQ19" s="349"/>
      <c r="AR19" s="349"/>
      <c r="AS19" s="166"/>
      <c r="AT19" s="166"/>
      <c r="AU19" s="349">
        <f t="shared" si="4"/>
        <v>1020</v>
      </c>
      <c r="AV19" s="349"/>
      <c r="AW19" s="349"/>
      <c r="AX19" s="349"/>
      <c r="AY19" s="349"/>
      <c r="AZ19" s="349"/>
      <c r="BA19" s="165"/>
      <c r="BB19" s="166"/>
      <c r="BC19" s="291">
        <f t="shared" si="8"/>
        <v>5703</v>
      </c>
      <c r="BD19" s="291"/>
      <c r="BE19" s="291"/>
      <c r="BF19" s="291"/>
      <c r="BG19" s="291"/>
      <c r="BH19" s="291"/>
      <c r="BI19" s="291"/>
      <c r="BJ19" s="319">
        <f t="shared" si="9"/>
        <v>1640</v>
      </c>
      <c r="BK19" s="319"/>
      <c r="BL19" s="319"/>
      <c r="BM19" s="319"/>
      <c r="BN19" s="319"/>
      <c r="BO19" s="319">
        <f t="shared" si="10"/>
        <v>2543</v>
      </c>
      <c r="BP19" s="319"/>
      <c r="BQ19" s="319"/>
      <c r="BR19" s="319"/>
      <c r="BS19" s="319"/>
      <c r="BT19" s="319">
        <f t="shared" si="11"/>
        <v>1019</v>
      </c>
      <c r="BU19" s="319"/>
      <c r="BV19" s="319"/>
      <c r="BW19" s="319"/>
      <c r="BX19" s="319"/>
      <c r="BY19" s="319">
        <f t="shared" si="5"/>
        <v>5346</v>
      </c>
      <c r="BZ19" s="319"/>
      <c r="CA19" s="319"/>
      <c r="CB19" s="319"/>
      <c r="CC19" s="319"/>
      <c r="CD19" s="319"/>
      <c r="CE19" s="391">
        <f t="shared" si="6"/>
        <v>1340</v>
      </c>
      <c r="CF19" s="391"/>
      <c r="CG19" s="391"/>
      <c r="CH19" s="391"/>
      <c r="CI19" s="391"/>
      <c r="CJ19" s="391">
        <f t="shared" si="12"/>
        <v>129</v>
      </c>
      <c r="CK19" s="391"/>
      <c r="CL19" s="391"/>
      <c r="CM19" s="391"/>
      <c r="CN19" s="391"/>
      <c r="CO19" s="319">
        <f t="shared" si="13"/>
        <v>3610</v>
      </c>
      <c r="CP19" s="319"/>
      <c r="CQ19" s="319"/>
      <c r="CR19" s="319"/>
      <c r="CS19" s="319"/>
      <c r="CT19" s="319"/>
      <c r="CU19" s="319">
        <f t="shared" si="14"/>
        <v>1340</v>
      </c>
      <c r="CV19" s="319"/>
      <c r="CW19" s="319"/>
      <c r="CX19" s="319"/>
      <c r="CY19" s="319"/>
      <c r="CZ19" s="319">
        <f t="shared" si="15"/>
        <v>129</v>
      </c>
      <c r="DA19" s="319"/>
      <c r="DB19" s="319"/>
      <c r="DC19" s="319"/>
      <c r="DD19" s="319"/>
    </row>
    <row r="20" spans="1:108" ht="12.75" customHeight="1" x14ac:dyDescent="0.15">
      <c r="A20" s="354" t="s">
        <v>547</v>
      </c>
      <c r="B20" s="354"/>
      <c r="C20" s="354"/>
      <c r="D20" s="354"/>
      <c r="E20" s="354"/>
      <c r="F20" s="118"/>
      <c r="G20" s="349">
        <f t="shared" ref="G20:G26" si="16">SUM(G40,G60)</f>
        <v>7573</v>
      </c>
      <c r="H20" s="349"/>
      <c r="I20" s="349"/>
      <c r="J20" s="349"/>
      <c r="K20" s="349"/>
      <c r="L20" s="349"/>
      <c r="M20" s="166"/>
      <c r="N20" s="166"/>
      <c r="O20" s="349">
        <f t="shared" ref="O20:O25" si="17">SUM(O40,O60)</f>
        <v>2266</v>
      </c>
      <c r="P20" s="349"/>
      <c r="Q20" s="349"/>
      <c r="R20" s="349"/>
      <c r="S20" s="349"/>
      <c r="T20" s="349"/>
      <c r="U20" s="166"/>
      <c r="V20" s="166"/>
      <c r="W20" s="291">
        <f t="shared" si="7"/>
        <v>515</v>
      </c>
      <c r="X20" s="291"/>
      <c r="Y20" s="291"/>
      <c r="Z20" s="291"/>
      <c r="AA20" s="291"/>
      <c r="AB20" s="291"/>
      <c r="AC20" s="166"/>
      <c r="AD20" s="166"/>
      <c r="AE20" s="349">
        <f t="shared" ref="AE20:AE25" si="18">SUM(AE40,AE60)</f>
        <v>1519</v>
      </c>
      <c r="AF20" s="349"/>
      <c r="AG20" s="349"/>
      <c r="AH20" s="349"/>
      <c r="AI20" s="349"/>
      <c r="AJ20" s="349"/>
      <c r="AK20" s="166"/>
      <c r="AL20" s="166"/>
      <c r="AM20" s="349">
        <f t="shared" ref="AM20:AM25" si="19">SUM(AM40,AM60)</f>
        <v>2068</v>
      </c>
      <c r="AN20" s="349"/>
      <c r="AO20" s="349"/>
      <c r="AP20" s="349"/>
      <c r="AQ20" s="349"/>
      <c r="AR20" s="349"/>
      <c r="AS20" s="166"/>
      <c r="AT20" s="166"/>
      <c r="AU20" s="349">
        <f t="shared" ref="AU20:AU25" si="20">SUM(AU40,AU60)</f>
        <v>839</v>
      </c>
      <c r="AV20" s="349"/>
      <c r="AW20" s="349"/>
      <c r="AX20" s="349"/>
      <c r="AY20" s="349"/>
      <c r="AZ20" s="349"/>
      <c r="BA20" s="165"/>
      <c r="BB20" s="166"/>
      <c r="BC20" s="291">
        <f t="shared" ref="BC20:BC25" si="21">SUM(BC40,BC60)</f>
        <v>5060</v>
      </c>
      <c r="BD20" s="291"/>
      <c r="BE20" s="291"/>
      <c r="BF20" s="291"/>
      <c r="BG20" s="291"/>
      <c r="BH20" s="291"/>
      <c r="BI20" s="291"/>
      <c r="BJ20" s="319">
        <f t="shared" ref="BJ20:BJ25" si="22">SUM(BJ40,BJ60)</f>
        <v>1519</v>
      </c>
      <c r="BK20" s="319"/>
      <c r="BL20" s="319"/>
      <c r="BM20" s="319"/>
      <c r="BN20" s="319"/>
      <c r="BO20" s="319">
        <f t="shared" si="10"/>
        <v>2066</v>
      </c>
      <c r="BP20" s="319"/>
      <c r="BQ20" s="319"/>
      <c r="BR20" s="319"/>
      <c r="BS20" s="319"/>
      <c r="BT20" s="319">
        <f t="shared" si="11"/>
        <v>839</v>
      </c>
      <c r="BU20" s="319"/>
      <c r="BV20" s="319"/>
      <c r="BW20" s="319"/>
      <c r="BX20" s="319"/>
      <c r="BY20" s="319">
        <f t="shared" ref="BY20:BY26" si="23">SUM(BY40,BY60)</f>
        <v>5897</v>
      </c>
      <c r="BZ20" s="319"/>
      <c r="CA20" s="319"/>
      <c r="CB20" s="319"/>
      <c r="CC20" s="319"/>
      <c r="CD20" s="319"/>
      <c r="CE20" s="391">
        <f t="shared" ref="CE20:CE25" si="24">SUM(CE40,CE60)</f>
        <v>1141</v>
      </c>
      <c r="CF20" s="391"/>
      <c r="CG20" s="391"/>
      <c r="CH20" s="391"/>
      <c r="CI20" s="391"/>
      <c r="CJ20" s="391">
        <f t="shared" si="12"/>
        <v>90</v>
      </c>
      <c r="CK20" s="391"/>
      <c r="CL20" s="391"/>
      <c r="CM20" s="391"/>
      <c r="CN20" s="391"/>
      <c r="CO20" s="319">
        <f t="shared" ref="CO20:CO25" si="25">SUM(CO40,CO60)</f>
        <v>3386</v>
      </c>
      <c r="CP20" s="319"/>
      <c r="CQ20" s="319"/>
      <c r="CR20" s="319"/>
      <c r="CS20" s="319"/>
      <c r="CT20" s="319"/>
      <c r="CU20" s="319">
        <f t="shared" si="14"/>
        <v>1141</v>
      </c>
      <c r="CV20" s="319"/>
      <c r="CW20" s="319"/>
      <c r="CX20" s="319"/>
      <c r="CY20" s="319"/>
      <c r="CZ20" s="319">
        <f t="shared" si="15"/>
        <v>90</v>
      </c>
      <c r="DA20" s="319"/>
      <c r="DB20" s="319"/>
      <c r="DC20" s="319"/>
      <c r="DD20" s="319"/>
    </row>
    <row r="21" spans="1:108" ht="12.75" customHeight="1" x14ac:dyDescent="0.15">
      <c r="A21" s="354" t="s">
        <v>528</v>
      </c>
      <c r="B21" s="354"/>
      <c r="C21" s="354"/>
      <c r="D21" s="354"/>
      <c r="E21" s="354"/>
      <c r="F21" s="118"/>
      <c r="G21" s="349">
        <f t="shared" si="16"/>
        <v>8809</v>
      </c>
      <c r="H21" s="349"/>
      <c r="I21" s="349"/>
      <c r="J21" s="349"/>
      <c r="K21" s="349"/>
      <c r="L21" s="349"/>
      <c r="M21" s="166"/>
      <c r="N21" s="166"/>
      <c r="O21" s="349">
        <f t="shared" si="17"/>
        <v>4672</v>
      </c>
      <c r="P21" s="349"/>
      <c r="Q21" s="349"/>
      <c r="R21" s="349"/>
      <c r="S21" s="349"/>
      <c r="T21" s="349"/>
      <c r="U21" s="166"/>
      <c r="V21" s="166"/>
      <c r="W21" s="291">
        <f t="shared" si="7"/>
        <v>741</v>
      </c>
      <c r="X21" s="291"/>
      <c r="Y21" s="291"/>
      <c r="Z21" s="291"/>
      <c r="AA21" s="291"/>
      <c r="AB21" s="291"/>
      <c r="AC21" s="166"/>
      <c r="AD21" s="166"/>
      <c r="AE21" s="349">
        <f t="shared" si="18"/>
        <v>1245</v>
      </c>
      <c r="AF21" s="349"/>
      <c r="AG21" s="349"/>
      <c r="AH21" s="349"/>
      <c r="AI21" s="349"/>
      <c r="AJ21" s="349"/>
      <c r="AK21" s="166"/>
      <c r="AL21" s="166"/>
      <c r="AM21" s="349">
        <f t="shared" si="19"/>
        <v>1309</v>
      </c>
      <c r="AN21" s="349"/>
      <c r="AO21" s="349"/>
      <c r="AP21" s="349"/>
      <c r="AQ21" s="349"/>
      <c r="AR21" s="349"/>
      <c r="AS21" s="166"/>
      <c r="AT21" s="166"/>
      <c r="AU21" s="349">
        <f t="shared" si="20"/>
        <v>456</v>
      </c>
      <c r="AV21" s="349"/>
      <c r="AW21" s="349"/>
      <c r="AX21" s="349"/>
      <c r="AY21" s="349"/>
      <c r="AZ21" s="349"/>
      <c r="BA21" s="165"/>
      <c r="BB21" s="166"/>
      <c r="BC21" s="291">
        <f t="shared" si="21"/>
        <v>3901</v>
      </c>
      <c r="BD21" s="291"/>
      <c r="BE21" s="291"/>
      <c r="BF21" s="291"/>
      <c r="BG21" s="291"/>
      <c r="BH21" s="291"/>
      <c r="BI21" s="291"/>
      <c r="BJ21" s="319">
        <f t="shared" si="22"/>
        <v>1245</v>
      </c>
      <c r="BK21" s="319"/>
      <c r="BL21" s="319"/>
      <c r="BM21" s="319"/>
      <c r="BN21" s="319"/>
      <c r="BO21" s="319">
        <f t="shared" si="10"/>
        <v>1309</v>
      </c>
      <c r="BP21" s="319"/>
      <c r="BQ21" s="319"/>
      <c r="BR21" s="319"/>
      <c r="BS21" s="319"/>
      <c r="BT21" s="319">
        <f t="shared" si="11"/>
        <v>456</v>
      </c>
      <c r="BU21" s="319"/>
      <c r="BV21" s="319"/>
      <c r="BW21" s="319"/>
      <c r="BX21" s="319"/>
      <c r="BY21" s="319">
        <f t="shared" si="23"/>
        <v>7826</v>
      </c>
      <c r="BZ21" s="319"/>
      <c r="CA21" s="319"/>
      <c r="CB21" s="319"/>
      <c r="CC21" s="319"/>
      <c r="CD21" s="319"/>
      <c r="CE21" s="391">
        <f t="shared" si="24"/>
        <v>741</v>
      </c>
      <c r="CF21" s="391"/>
      <c r="CG21" s="391"/>
      <c r="CH21" s="391"/>
      <c r="CI21" s="391"/>
      <c r="CJ21" s="391">
        <f t="shared" si="12"/>
        <v>41</v>
      </c>
      <c r="CK21" s="391"/>
      <c r="CL21" s="391"/>
      <c r="CM21" s="391"/>
      <c r="CN21" s="391"/>
      <c r="CO21" s="319">
        <f t="shared" si="25"/>
        <v>2918</v>
      </c>
      <c r="CP21" s="319"/>
      <c r="CQ21" s="319"/>
      <c r="CR21" s="319"/>
      <c r="CS21" s="319"/>
      <c r="CT21" s="319"/>
      <c r="CU21" s="319">
        <f t="shared" si="14"/>
        <v>741</v>
      </c>
      <c r="CV21" s="319"/>
      <c r="CW21" s="319"/>
      <c r="CX21" s="319"/>
      <c r="CY21" s="319"/>
      <c r="CZ21" s="319">
        <f t="shared" si="15"/>
        <v>41</v>
      </c>
      <c r="DA21" s="319"/>
      <c r="DB21" s="319"/>
      <c r="DC21" s="319"/>
      <c r="DD21" s="319"/>
    </row>
    <row r="22" spans="1:108" ht="12.75" customHeight="1" x14ac:dyDescent="0.15">
      <c r="A22" s="354" t="s">
        <v>548</v>
      </c>
      <c r="B22" s="354"/>
      <c r="C22" s="354"/>
      <c r="D22" s="354"/>
      <c r="E22" s="354"/>
      <c r="F22" s="118"/>
      <c r="G22" s="349">
        <f t="shared" si="16"/>
        <v>9693</v>
      </c>
      <c r="H22" s="349"/>
      <c r="I22" s="349"/>
      <c r="J22" s="349"/>
      <c r="K22" s="349"/>
      <c r="L22" s="349"/>
      <c r="M22" s="166"/>
      <c r="N22" s="166"/>
      <c r="O22" s="349">
        <f t="shared" si="17"/>
        <v>6570</v>
      </c>
      <c r="P22" s="349"/>
      <c r="Q22" s="349"/>
      <c r="R22" s="349"/>
      <c r="S22" s="349"/>
      <c r="T22" s="349"/>
      <c r="U22" s="166"/>
      <c r="V22" s="166"/>
      <c r="W22" s="291">
        <f t="shared" si="7"/>
        <v>797</v>
      </c>
      <c r="X22" s="291"/>
      <c r="Y22" s="291"/>
      <c r="Z22" s="291"/>
      <c r="AA22" s="291"/>
      <c r="AB22" s="291"/>
      <c r="AC22" s="166"/>
      <c r="AD22" s="166"/>
      <c r="AE22" s="349">
        <f t="shared" si="18"/>
        <v>910</v>
      </c>
      <c r="AF22" s="349"/>
      <c r="AG22" s="349"/>
      <c r="AH22" s="349"/>
      <c r="AI22" s="349"/>
      <c r="AJ22" s="349"/>
      <c r="AK22" s="166"/>
      <c r="AL22" s="166"/>
      <c r="AM22" s="349">
        <f t="shared" si="19"/>
        <v>686</v>
      </c>
      <c r="AN22" s="349"/>
      <c r="AO22" s="349"/>
      <c r="AP22" s="349"/>
      <c r="AQ22" s="349"/>
      <c r="AR22" s="349"/>
      <c r="AS22" s="166"/>
      <c r="AT22" s="166"/>
      <c r="AU22" s="349">
        <f t="shared" si="20"/>
        <v>205</v>
      </c>
      <c r="AV22" s="349"/>
      <c r="AW22" s="349"/>
      <c r="AX22" s="349"/>
      <c r="AY22" s="349"/>
      <c r="AZ22" s="349"/>
      <c r="BA22" s="165"/>
      <c r="BB22" s="166"/>
      <c r="BC22" s="291">
        <f t="shared" si="21"/>
        <v>2769</v>
      </c>
      <c r="BD22" s="291"/>
      <c r="BE22" s="291"/>
      <c r="BF22" s="291"/>
      <c r="BG22" s="291"/>
      <c r="BH22" s="291"/>
      <c r="BI22" s="291"/>
      <c r="BJ22" s="319">
        <f t="shared" si="22"/>
        <v>910</v>
      </c>
      <c r="BK22" s="319"/>
      <c r="BL22" s="319"/>
      <c r="BM22" s="319"/>
      <c r="BN22" s="319"/>
      <c r="BO22" s="319">
        <f t="shared" si="10"/>
        <v>686</v>
      </c>
      <c r="BP22" s="319"/>
      <c r="BQ22" s="319"/>
      <c r="BR22" s="319"/>
      <c r="BS22" s="319"/>
      <c r="BT22" s="319">
        <f t="shared" si="11"/>
        <v>205</v>
      </c>
      <c r="BU22" s="319"/>
      <c r="BV22" s="319"/>
      <c r="BW22" s="319"/>
      <c r="BX22" s="319"/>
      <c r="BY22" s="319">
        <f t="shared" si="23"/>
        <v>9187</v>
      </c>
      <c r="BZ22" s="319"/>
      <c r="CA22" s="319"/>
      <c r="CB22" s="319"/>
      <c r="CC22" s="319"/>
      <c r="CD22" s="319"/>
      <c r="CE22" s="391">
        <f t="shared" si="24"/>
        <v>364</v>
      </c>
      <c r="CF22" s="391"/>
      <c r="CG22" s="391"/>
      <c r="CH22" s="391"/>
      <c r="CI22" s="391"/>
      <c r="CJ22" s="391">
        <f t="shared" si="12"/>
        <v>21</v>
      </c>
      <c r="CK22" s="391"/>
      <c r="CL22" s="391"/>
      <c r="CM22" s="391"/>
      <c r="CN22" s="391"/>
      <c r="CO22" s="319">
        <f t="shared" si="25"/>
        <v>2263</v>
      </c>
      <c r="CP22" s="319"/>
      <c r="CQ22" s="319"/>
      <c r="CR22" s="319"/>
      <c r="CS22" s="319"/>
      <c r="CT22" s="319"/>
      <c r="CU22" s="319">
        <f t="shared" si="14"/>
        <v>364</v>
      </c>
      <c r="CV22" s="319"/>
      <c r="CW22" s="319"/>
      <c r="CX22" s="319"/>
      <c r="CY22" s="319"/>
      <c r="CZ22" s="319">
        <f t="shared" si="15"/>
        <v>21</v>
      </c>
      <c r="DA22" s="319"/>
      <c r="DB22" s="319"/>
      <c r="DC22" s="319"/>
      <c r="DD22" s="319"/>
    </row>
    <row r="23" spans="1:108" ht="12.75" customHeight="1" x14ac:dyDescent="0.15">
      <c r="A23" s="354" t="s">
        <v>549</v>
      </c>
      <c r="B23" s="354"/>
      <c r="C23" s="354"/>
      <c r="D23" s="354"/>
      <c r="E23" s="354"/>
      <c r="F23" s="118"/>
      <c r="G23" s="349">
        <f t="shared" si="16"/>
        <v>7186</v>
      </c>
      <c r="H23" s="349"/>
      <c r="I23" s="349"/>
      <c r="J23" s="349"/>
      <c r="K23" s="349"/>
      <c r="L23" s="349"/>
      <c r="M23" s="166"/>
      <c r="N23" s="166"/>
      <c r="O23" s="349">
        <f t="shared" si="17"/>
        <v>5711</v>
      </c>
      <c r="P23" s="349"/>
      <c r="Q23" s="349"/>
      <c r="R23" s="349"/>
      <c r="S23" s="349"/>
      <c r="T23" s="349"/>
      <c r="U23" s="166"/>
      <c r="V23" s="166"/>
      <c r="W23" s="291">
        <f t="shared" si="7"/>
        <v>466</v>
      </c>
      <c r="X23" s="291"/>
      <c r="Y23" s="291"/>
      <c r="Z23" s="291"/>
      <c r="AA23" s="291"/>
      <c r="AB23" s="291"/>
      <c r="AC23" s="166"/>
      <c r="AD23" s="166"/>
      <c r="AE23" s="349">
        <f t="shared" si="18"/>
        <v>354</v>
      </c>
      <c r="AF23" s="349"/>
      <c r="AG23" s="349"/>
      <c r="AH23" s="349"/>
      <c r="AI23" s="349"/>
      <c r="AJ23" s="349"/>
      <c r="AK23" s="166"/>
      <c r="AL23" s="166"/>
      <c r="AM23" s="349">
        <f t="shared" si="19"/>
        <v>176</v>
      </c>
      <c r="AN23" s="349"/>
      <c r="AO23" s="349"/>
      <c r="AP23" s="349"/>
      <c r="AQ23" s="349"/>
      <c r="AR23" s="349"/>
      <c r="AS23" s="166"/>
      <c r="AT23" s="166"/>
      <c r="AU23" s="349">
        <f t="shared" si="20"/>
        <v>61</v>
      </c>
      <c r="AV23" s="349"/>
      <c r="AW23" s="349"/>
      <c r="AX23" s="349"/>
      <c r="AY23" s="349"/>
      <c r="AZ23" s="349"/>
      <c r="BA23" s="165"/>
      <c r="BB23" s="166"/>
      <c r="BC23" s="291">
        <f t="shared" si="21"/>
        <v>1171</v>
      </c>
      <c r="BD23" s="291"/>
      <c r="BE23" s="291"/>
      <c r="BF23" s="291"/>
      <c r="BG23" s="291"/>
      <c r="BH23" s="291"/>
      <c r="BI23" s="291"/>
      <c r="BJ23" s="319">
        <f t="shared" si="22"/>
        <v>353</v>
      </c>
      <c r="BK23" s="319"/>
      <c r="BL23" s="319"/>
      <c r="BM23" s="319"/>
      <c r="BN23" s="319"/>
      <c r="BO23" s="319">
        <f t="shared" si="10"/>
        <v>176</v>
      </c>
      <c r="BP23" s="319"/>
      <c r="BQ23" s="319"/>
      <c r="BR23" s="319"/>
      <c r="BS23" s="319"/>
      <c r="BT23" s="319">
        <f t="shared" si="11"/>
        <v>61</v>
      </c>
      <c r="BU23" s="319"/>
      <c r="BV23" s="319"/>
      <c r="BW23" s="319"/>
      <c r="BX23" s="319"/>
      <c r="BY23" s="319">
        <f t="shared" si="23"/>
        <v>7061</v>
      </c>
      <c r="BZ23" s="319"/>
      <c r="CA23" s="319"/>
      <c r="CB23" s="319"/>
      <c r="CC23" s="319"/>
      <c r="CD23" s="319"/>
      <c r="CE23" s="391">
        <f t="shared" si="24"/>
        <v>106</v>
      </c>
      <c r="CF23" s="391"/>
      <c r="CG23" s="391"/>
      <c r="CH23" s="391"/>
      <c r="CI23" s="391"/>
      <c r="CJ23" s="391">
        <f t="shared" si="12"/>
        <v>6</v>
      </c>
      <c r="CK23" s="391"/>
      <c r="CL23" s="391"/>
      <c r="CM23" s="391"/>
      <c r="CN23" s="391"/>
      <c r="CO23" s="319">
        <f t="shared" si="25"/>
        <v>1046</v>
      </c>
      <c r="CP23" s="319"/>
      <c r="CQ23" s="319"/>
      <c r="CR23" s="319"/>
      <c r="CS23" s="319"/>
      <c r="CT23" s="319"/>
      <c r="CU23" s="319">
        <f t="shared" si="14"/>
        <v>106</v>
      </c>
      <c r="CV23" s="319"/>
      <c r="CW23" s="319"/>
      <c r="CX23" s="319"/>
      <c r="CY23" s="319"/>
      <c r="CZ23" s="319">
        <f t="shared" si="15"/>
        <v>6</v>
      </c>
      <c r="DA23" s="319"/>
      <c r="DB23" s="319"/>
      <c r="DC23" s="319"/>
      <c r="DD23" s="319"/>
    </row>
    <row r="24" spans="1:108" ht="12.75" customHeight="1" x14ac:dyDescent="0.15">
      <c r="A24" s="354" t="s">
        <v>550</v>
      </c>
      <c r="B24" s="354"/>
      <c r="C24" s="354"/>
      <c r="D24" s="354"/>
      <c r="E24" s="354"/>
      <c r="F24" s="118"/>
      <c r="G24" s="349">
        <f t="shared" si="16"/>
        <v>4777</v>
      </c>
      <c r="H24" s="349"/>
      <c r="I24" s="349"/>
      <c r="J24" s="349"/>
      <c r="K24" s="349"/>
      <c r="L24" s="349"/>
      <c r="M24" s="166"/>
      <c r="N24" s="166"/>
      <c r="O24" s="349">
        <f t="shared" si="17"/>
        <v>4078</v>
      </c>
      <c r="P24" s="349"/>
      <c r="Q24" s="349"/>
      <c r="R24" s="349"/>
      <c r="S24" s="349"/>
      <c r="T24" s="349"/>
      <c r="U24" s="166"/>
      <c r="V24" s="166"/>
      <c r="W24" s="291">
        <f t="shared" si="7"/>
        <v>275</v>
      </c>
      <c r="X24" s="291"/>
      <c r="Y24" s="291"/>
      <c r="Z24" s="291"/>
      <c r="AA24" s="291"/>
      <c r="AB24" s="291"/>
      <c r="AC24" s="166"/>
      <c r="AD24" s="166"/>
      <c r="AE24" s="349">
        <f t="shared" si="18"/>
        <v>124</v>
      </c>
      <c r="AF24" s="349"/>
      <c r="AG24" s="349"/>
      <c r="AH24" s="349"/>
      <c r="AI24" s="349"/>
      <c r="AJ24" s="349"/>
      <c r="AK24" s="166"/>
      <c r="AL24" s="166"/>
      <c r="AM24" s="349">
        <f t="shared" si="19"/>
        <v>20</v>
      </c>
      <c r="AN24" s="349"/>
      <c r="AO24" s="349"/>
      <c r="AP24" s="349"/>
      <c r="AQ24" s="349"/>
      <c r="AR24" s="349"/>
      <c r="AS24" s="166"/>
      <c r="AT24" s="166"/>
      <c r="AU24" s="349">
        <f t="shared" si="20"/>
        <v>13</v>
      </c>
      <c r="AV24" s="349"/>
      <c r="AW24" s="349"/>
      <c r="AX24" s="349"/>
      <c r="AY24" s="349"/>
      <c r="AZ24" s="349"/>
      <c r="BA24" s="165"/>
      <c r="BB24" s="166"/>
      <c r="BC24" s="291">
        <f t="shared" si="21"/>
        <v>483</v>
      </c>
      <c r="BD24" s="291"/>
      <c r="BE24" s="291"/>
      <c r="BF24" s="291"/>
      <c r="BG24" s="291"/>
      <c r="BH24" s="291"/>
      <c r="BI24" s="291"/>
      <c r="BJ24" s="319">
        <f t="shared" si="22"/>
        <v>124</v>
      </c>
      <c r="BK24" s="319"/>
      <c r="BL24" s="319"/>
      <c r="BM24" s="319"/>
      <c r="BN24" s="319"/>
      <c r="BO24" s="319">
        <f t="shared" si="10"/>
        <v>20</v>
      </c>
      <c r="BP24" s="319"/>
      <c r="BQ24" s="319"/>
      <c r="BR24" s="319"/>
      <c r="BS24" s="319"/>
      <c r="BT24" s="319">
        <f t="shared" si="11"/>
        <v>13</v>
      </c>
      <c r="BU24" s="319"/>
      <c r="BV24" s="319"/>
      <c r="BW24" s="319"/>
      <c r="BX24" s="319"/>
      <c r="BY24" s="319">
        <f t="shared" si="23"/>
        <v>4758</v>
      </c>
      <c r="BZ24" s="319"/>
      <c r="CA24" s="319"/>
      <c r="CB24" s="319"/>
      <c r="CC24" s="319"/>
      <c r="CD24" s="319"/>
      <c r="CE24" s="391">
        <f t="shared" si="24"/>
        <v>13</v>
      </c>
      <c r="CF24" s="391"/>
      <c r="CG24" s="391"/>
      <c r="CH24" s="391"/>
      <c r="CI24" s="391"/>
      <c r="CJ24" s="391">
        <f t="shared" si="12"/>
        <v>1</v>
      </c>
      <c r="CK24" s="391"/>
      <c r="CL24" s="391"/>
      <c r="CM24" s="391"/>
      <c r="CN24" s="391"/>
      <c r="CO24" s="319">
        <f t="shared" si="25"/>
        <v>464</v>
      </c>
      <c r="CP24" s="319"/>
      <c r="CQ24" s="319"/>
      <c r="CR24" s="319"/>
      <c r="CS24" s="319"/>
      <c r="CT24" s="319"/>
      <c r="CU24" s="319">
        <f t="shared" si="14"/>
        <v>13</v>
      </c>
      <c r="CV24" s="319"/>
      <c r="CW24" s="319"/>
      <c r="CX24" s="319"/>
      <c r="CY24" s="319"/>
      <c r="CZ24" s="319">
        <f t="shared" si="15"/>
        <v>1</v>
      </c>
      <c r="DA24" s="319"/>
      <c r="DB24" s="319"/>
      <c r="DC24" s="319"/>
      <c r="DD24" s="319"/>
    </row>
    <row r="25" spans="1:108" ht="12.75" customHeight="1" x14ac:dyDescent="0.15">
      <c r="A25" s="354" t="s">
        <v>551</v>
      </c>
      <c r="B25" s="354"/>
      <c r="C25" s="354"/>
      <c r="D25" s="354"/>
      <c r="E25" s="354"/>
      <c r="F25" s="118"/>
      <c r="G25" s="349">
        <f t="shared" si="16"/>
        <v>4528</v>
      </c>
      <c r="H25" s="349"/>
      <c r="I25" s="349"/>
      <c r="J25" s="349"/>
      <c r="K25" s="349"/>
      <c r="L25" s="349"/>
      <c r="M25" s="166"/>
      <c r="N25" s="166"/>
      <c r="O25" s="349">
        <f t="shared" si="17"/>
        <v>4200</v>
      </c>
      <c r="P25" s="349"/>
      <c r="Q25" s="349"/>
      <c r="R25" s="349"/>
      <c r="S25" s="349"/>
      <c r="T25" s="349"/>
      <c r="U25" s="166"/>
      <c r="V25" s="166"/>
      <c r="W25" s="291">
        <f t="shared" si="7"/>
        <v>127</v>
      </c>
      <c r="X25" s="291"/>
      <c r="Y25" s="291"/>
      <c r="Z25" s="291"/>
      <c r="AA25" s="291"/>
      <c r="AB25" s="291"/>
      <c r="AC25" s="166"/>
      <c r="AD25" s="166"/>
      <c r="AE25" s="349">
        <f t="shared" si="18"/>
        <v>23</v>
      </c>
      <c r="AF25" s="349"/>
      <c r="AG25" s="349"/>
      <c r="AH25" s="349"/>
      <c r="AI25" s="349"/>
      <c r="AJ25" s="349"/>
      <c r="AK25" s="166"/>
      <c r="AL25" s="166"/>
      <c r="AM25" s="349">
        <f t="shared" si="19"/>
        <v>10</v>
      </c>
      <c r="AN25" s="349"/>
      <c r="AO25" s="349"/>
      <c r="AP25" s="349"/>
      <c r="AQ25" s="349"/>
      <c r="AR25" s="349"/>
      <c r="AS25" s="166"/>
      <c r="AT25" s="166"/>
      <c r="AU25" s="349">
        <f t="shared" si="20"/>
        <v>1</v>
      </c>
      <c r="AV25" s="349"/>
      <c r="AW25" s="349"/>
      <c r="AX25" s="349"/>
      <c r="AY25" s="349"/>
      <c r="AZ25" s="349"/>
      <c r="BA25" s="165"/>
      <c r="BB25" s="166"/>
      <c r="BC25" s="291">
        <f t="shared" si="21"/>
        <v>182</v>
      </c>
      <c r="BD25" s="291"/>
      <c r="BE25" s="291"/>
      <c r="BF25" s="291"/>
      <c r="BG25" s="291"/>
      <c r="BH25" s="291"/>
      <c r="BI25" s="291"/>
      <c r="BJ25" s="319">
        <f t="shared" si="22"/>
        <v>23</v>
      </c>
      <c r="BK25" s="319"/>
      <c r="BL25" s="319"/>
      <c r="BM25" s="319"/>
      <c r="BN25" s="319"/>
      <c r="BO25" s="319">
        <f t="shared" si="10"/>
        <v>10</v>
      </c>
      <c r="BP25" s="319"/>
      <c r="BQ25" s="319"/>
      <c r="BR25" s="319"/>
      <c r="BS25" s="319"/>
      <c r="BT25" s="319">
        <f t="shared" si="11"/>
        <v>1</v>
      </c>
      <c r="BU25" s="319"/>
      <c r="BV25" s="319"/>
      <c r="BW25" s="319"/>
      <c r="BX25" s="319"/>
      <c r="BY25" s="319">
        <f t="shared" si="23"/>
        <v>4523</v>
      </c>
      <c r="BZ25" s="319"/>
      <c r="CA25" s="319"/>
      <c r="CB25" s="319"/>
      <c r="CC25" s="319"/>
      <c r="CD25" s="319"/>
      <c r="CE25" s="391">
        <f t="shared" si="24"/>
        <v>4</v>
      </c>
      <c r="CF25" s="391"/>
      <c r="CG25" s="391"/>
      <c r="CH25" s="391"/>
      <c r="CI25" s="391"/>
      <c r="CJ25" s="391">
        <f t="shared" si="12"/>
        <v>1</v>
      </c>
      <c r="CK25" s="391"/>
      <c r="CL25" s="391"/>
      <c r="CM25" s="391"/>
      <c r="CN25" s="391"/>
      <c r="CO25" s="319">
        <f t="shared" si="25"/>
        <v>177</v>
      </c>
      <c r="CP25" s="319"/>
      <c r="CQ25" s="319"/>
      <c r="CR25" s="319"/>
      <c r="CS25" s="319"/>
      <c r="CT25" s="319"/>
      <c r="CU25" s="319">
        <f t="shared" si="14"/>
        <v>4</v>
      </c>
      <c r="CV25" s="319"/>
      <c r="CW25" s="319"/>
      <c r="CX25" s="319"/>
      <c r="CY25" s="319"/>
      <c r="CZ25" s="319">
        <f t="shared" si="15"/>
        <v>2</v>
      </c>
      <c r="DA25" s="319"/>
      <c r="DB25" s="319"/>
      <c r="DC25" s="319"/>
      <c r="DD25" s="319"/>
    </row>
    <row r="26" spans="1:108" ht="12.75" customHeight="1" x14ac:dyDescent="0.15">
      <c r="A26" s="354" t="s">
        <v>423</v>
      </c>
      <c r="B26" s="354"/>
      <c r="C26" s="354"/>
      <c r="D26" s="354"/>
      <c r="E26" s="359"/>
      <c r="F26" s="118"/>
      <c r="G26" s="349">
        <f t="shared" si="16"/>
        <v>627</v>
      </c>
      <c r="H26" s="349"/>
      <c r="I26" s="349"/>
      <c r="J26" s="349"/>
      <c r="K26" s="349"/>
      <c r="L26" s="349"/>
      <c r="M26" s="166"/>
      <c r="N26" s="166"/>
      <c r="O26" s="291" t="s">
        <v>673</v>
      </c>
      <c r="P26" s="291"/>
      <c r="Q26" s="291"/>
      <c r="R26" s="291"/>
      <c r="S26" s="291"/>
      <c r="T26" s="291"/>
      <c r="U26" s="166"/>
      <c r="V26" s="166"/>
      <c r="W26" s="291" t="s">
        <v>673</v>
      </c>
      <c r="X26" s="291"/>
      <c r="Y26" s="291"/>
      <c r="Z26" s="291"/>
      <c r="AA26" s="291"/>
      <c r="AB26" s="291"/>
      <c r="AC26" s="166"/>
      <c r="AD26" s="166"/>
      <c r="AE26" s="291" t="s">
        <v>673</v>
      </c>
      <c r="AF26" s="291"/>
      <c r="AG26" s="291"/>
      <c r="AH26" s="291"/>
      <c r="AI26" s="291"/>
      <c r="AJ26" s="291"/>
      <c r="AK26" s="166"/>
      <c r="AL26" s="166"/>
      <c r="AM26" s="291" t="s">
        <v>673</v>
      </c>
      <c r="AN26" s="291"/>
      <c r="AO26" s="291"/>
      <c r="AP26" s="291"/>
      <c r="AQ26" s="291"/>
      <c r="AR26" s="291"/>
      <c r="AS26" s="166"/>
      <c r="AT26" s="166"/>
      <c r="AU26" s="291" t="s">
        <v>673</v>
      </c>
      <c r="AV26" s="291"/>
      <c r="AW26" s="291"/>
      <c r="AX26" s="291"/>
      <c r="AY26" s="291"/>
      <c r="AZ26" s="291"/>
      <c r="BA26" s="165"/>
      <c r="BB26" s="166"/>
      <c r="BC26" s="291" t="s">
        <v>673</v>
      </c>
      <c r="BD26" s="291"/>
      <c r="BE26" s="291"/>
      <c r="BF26" s="291"/>
      <c r="BG26" s="291"/>
      <c r="BH26" s="291"/>
      <c r="BI26" s="291"/>
      <c r="BJ26" s="319" t="s">
        <v>698</v>
      </c>
      <c r="BK26" s="319"/>
      <c r="BL26" s="319"/>
      <c r="BM26" s="319"/>
      <c r="BN26" s="319"/>
      <c r="BO26" s="319" t="s">
        <v>698</v>
      </c>
      <c r="BP26" s="319"/>
      <c r="BQ26" s="319"/>
      <c r="BR26" s="319"/>
      <c r="BS26" s="319"/>
      <c r="BT26" s="319" t="s">
        <v>698</v>
      </c>
      <c r="BU26" s="319"/>
      <c r="BV26" s="319"/>
      <c r="BW26" s="319"/>
      <c r="BX26" s="319"/>
      <c r="BY26" s="319">
        <f t="shared" si="23"/>
        <v>627</v>
      </c>
      <c r="BZ26" s="319"/>
      <c r="CA26" s="319"/>
      <c r="CB26" s="319"/>
      <c r="CC26" s="319"/>
      <c r="CD26" s="319"/>
      <c r="CE26" s="391" t="s">
        <v>698</v>
      </c>
      <c r="CF26" s="391"/>
      <c r="CG26" s="391"/>
      <c r="CH26" s="391"/>
      <c r="CI26" s="391"/>
      <c r="CJ26" s="391" t="s">
        <v>698</v>
      </c>
      <c r="CK26" s="391"/>
      <c r="CL26" s="391"/>
      <c r="CM26" s="391"/>
      <c r="CN26" s="391"/>
      <c r="CO26" s="319" t="s">
        <v>698</v>
      </c>
      <c r="CP26" s="319"/>
      <c r="CQ26" s="319"/>
      <c r="CR26" s="319"/>
      <c r="CS26" s="319"/>
      <c r="CT26" s="319"/>
      <c r="CU26" s="319" t="s">
        <v>698</v>
      </c>
      <c r="CV26" s="319"/>
      <c r="CW26" s="319"/>
      <c r="CX26" s="319"/>
      <c r="CY26" s="319"/>
      <c r="CZ26" s="319" t="s">
        <v>698</v>
      </c>
      <c r="DA26" s="319"/>
      <c r="DB26" s="319"/>
      <c r="DC26" s="319"/>
      <c r="DD26" s="319"/>
    </row>
    <row r="27" spans="1:108" ht="3.75" customHeight="1" x14ac:dyDescent="0.15">
      <c r="A27" s="54"/>
      <c r="B27" s="54"/>
      <c r="C27" s="54"/>
      <c r="D27" s="54"/>
      <c r="E27" s="54"/>
      <c r="F27" s="118"/>
      <c r="G27" s="419"/>
      <c r="H27" s="419"/>
      <c r="I27" s="419"/>
      <c r="J27" s="419"/>
      <c r="K27" s="419"/>
      <c r="L27" s="419"/>
      <c r="M27" s="165"/>
      <c r="N27" s="165"/>
      <c r="O27" s="419"/>
      <c r="P27" s="419"/>
      <c r="Q27" s="419"/>
      <c r="R27" s="419"/>
      <c r="S27" s="419"/>
      <c r="T27" s="419"/>
      <c r="U27" s="165"/>
      <c r="V27" s="165"/>
      <c r="W27" s="419"/>
      <c r="X27" s="419"/>
      <c r="Y27" s="419"/>
      <c r="Z27" s="419"/>
      <c r="AA27" s="419"/>
      <c r="AB27" s="419"/>
      <c r="AC27" s="165"/>
      <c r="AD27" s="165"/>
      <c r="AE27" s="419"/>
      <c r="AF27" s="419"/>
      <c r="AG27" s="419"/>
      <c r="AH27" s="419"/>
      <c r="AI27" s="419"/>
      <c r="AJ27" s="419"/>
      <c r="AK27" s="165"/>
      <c r="AL27" s="165"/>
      <c r="AM27" s="419"/>
      <c r="AN27" s="419"/>
      <c r="AO27" s="419"/>
      <c r="AP27" s="419"/>
      <c r="AQ27" s="419"/>
      <c r="AR27" s="419"/>
      <c r="AS27" s="165"/>
      <c r="AT27" s="165"/>
      <c r="AU27" s="419"/>
      <c r="AV27" s="419"/>
      <c r="AW27" s="419"/>
      <c r="AX27" s="419"/>
      <c r="AY27" s="419"/>
      <c r="AZ27" s="419"/>
      <c r="BA27" s="165"/>
      <c r="BB27" s="166"/>
      <c r="BC27" s="334"/>
      <c r="BD27" s="334"/>
      <c r="BE27" s="334"/>
      <c r="BF27" s="334"/>
      <c r="BG27" s="334"/>
      <c r="BH27" s="334"/>
      <c r="BI27" s="334"/>
      <c r="BJ27" s="462"/>
      <c r="BK27" s="462"/>
      <c r="BL27" s="462"/>
      <c r="BM27" s="462"/>
      <c r="BN27" s="462"/>
      <c r="BO27" s="462"/>
      <c r="BP27" s="462"/>
      <c r="BQ27" s="462"/>
      <c r="BR27" s="462"/>
      <c r="BS27" s="462"/>
      <c r="BT27" s="462"/>
      <c r="BU27" s="462"/>
      <c r="BV27" s="462"/>
      <c r="BW27" s="462"/>
      <c r="BX27" s="462"/>
      <c r="BY27" s="462"/>
      <c r="BZ27" s="462"/>
      <c r="CA27" s="462"/>
      <c r="CB27" s="462"/>
      <c r="CC27" s="462"/>
      <c r="CD27" s="462"/>
      <c r="CE27" s="775"/>
      <c r="CF27" s="775"/>
      <c r="CG27" s="775"/>
      <c r="CH27" s="775"/>
      <c r="CI27" s="775"/>
      <c r="CJ27" s="775"/>
      <c r="CK27" s="775"/>
      <c r="CL27" s="775"/>
      <c r="CM27" s="775"/>
      <c r="CN27" s="775"/>
      <c r="CO27" s="462"/>
      <c r="CP27" s="462"/>
      <c r="CQ27" s="462"/>
      <c r="CR27" s="462"/>
      <c r="CS27" s="462"/>
      <c r="CT27" s="462"/>
      <c r="CU27" s="462"/>
      <c r="CV27" s="462"/>
      <c r="CW27" s="462"/>
      <c r="CX27" s="462"/>
      <c r="CY27" s="462"/>
      <c r="CZ27" s="462"/>
      <c r="DA27" s="462"/>
      <c r="DB27" s="462"/>
      <c r="DC27" s="462"/>
      <c r="DD27" s="462"/>
    </row>
    <row r="28" spans="1:108" ht="12.75" customHeight="1" x14ac:dyDescent="0.15">
      <c r="A28" s="418" t="s">
        <v>13</v>
      </c>
      <c r="B28" s="418"/>
      <c r="C28" s="418"/>
      <c r="D28" s="418"/>
      <c r="E28" s="418"/>
      <c r="F28" s="118"/>
      <c r="G28" s="419">
        <f>SUM(G30:L46)</f>
        <v>57673</v>
      </c>
      <c r="H28" s="419"/>
      <c r="I28" s="419"/>
      <c r="J28" s="419"/>
      <c r="K28" s="419"/>
      <c r="L28" s="419"/>
      <c r="M28" s="165"/>
      <c r="N28" s="165"/>
      <c r="O28" s="419">
        <f>SUM(O30:T45)</f>
        <v>15847</v>
      </c>
      <c r="P28" s="419"/>
      <c r="Q28" s="419"/>
      <c r="R28" s="419"/>
      <c r="S28" s="419"/>
      <c r="T28" s="419"/>
      <c r="U28" s="165"/>
      <c r="V28" s="165"/>
      <c r="W28" s="419">
        <f>SUM(W30:AB45)</f>
        <v>2969</v>
      </c>
      <c r="X28" s="419"/>
      <c r="Y28" s="419"/>
      <c r="Z28" s="419"/>
      <c r="AA28" s="419"/>
      <c r="AB28" s="419"/>
      <c r="AC28" s="165"/>
      <c r="AD28" s="165"/>
      <c r="AE28" s="419">
        <f>SUM(AE30:AJ45)</f>
        <v>10301</v>
      </c>
      <c r="AF28" s="419"/>
      <c r="AG28" s="419"/>
      <c r="AH28" s="419"/>
      <c r="AI28" s="419"/>
      <c r="AJ28" s="419"/>
      <c r="AK28" s="165"/>
      <c r="AL28" s="165"/>
      <c r="AM28" s="419">
        <f>SUM(AM30:AR45)</f>
        <v>15941</v>
      </c>
      <c r="AN28" s="419"/>
      <c r="AO28" s="419"/>
      <c r="AP28" s="419"/>
      <c r="AQ28" s="419"/>
      <c r="AR28" s="419"/>
      <c r="AS28" s="165"/>
      <c r="AT28" s="165"/>
      <c r="AU28" s="419">
        <f>SUM(AU30:AZ45)</f>
        <v>7169</v>
      </c>
      <c r="AV28" s="419"/>
      <c r="AW28" s="419"/>
      <c r="AX28" s="419"/>
      <c r="AY28" s="419"/>
      <c r="AZ28" s="419"/>
      <c r="BA28" s="246"/>
      <c r="BB28" s="246"/>
      <c r="BC28" s="334">
        <f>SUM(BC30:BI45)</f>
        <v>31236</v>
      </c>
      <c r="BD28" s="334"/>
      <c r="BE28" s="334"/>
      <c r="BF28" s="334"/>
      <c r="BG28" s="334"/>
      <c r="BH28" s="334"/>
      <c r="BI28" s="334"/>
      <c r="BJ28" s="331">
        <f>SUM(BJ30:BN45)</f>
        <v>6205</v>
      </c>
      <c r="BK28" s="331"/>
      <c r="BL28" s="331"/>
      <c r="BM28" s="331"/>
      <c r="BN28" s="331"/>
      <c r="BO28" s="331">
        <f>SUM(BO30:BS45)</f>
        <v>14502</v>
      </c>
      <c r="BP28" s="331"/>
      <c r="BQ28" s="331"/>
      <c r="BR28" s="331"/>
      <c r="BS28" s="331"/>
      <c r="BT28" s="331">
        <f>SUM(BT30:BX45)</f>
        <v>6605</v>
      </c>
      <c r="BU28" s="331"/>
      <c r="BV28" s="331"/>
      <c r="BW28" s="331"/>
      <c r="BX28" s="331"/>
      <c r="BY28" s="331">
        <f>SUM(BY30:CD46)</f>
        <v>43627</v>
      </c>
      <c r="BZ28" s="331"/>
      <c r="CA28" s="331"/>
      <c r="CB28" s="331"/>
      <c r="CC28" s="331"/>
      <c r="CD28" s="331"/>
      <c r="CE28" s="656">
        <f>SUM(CE30:CI46)</f>
        <v>8339</v>
      </c>
      <c r="CF28" s="656"/>
      <c r="CG28" s="656"/>
      <c r="CH28" s="656"/>
      <c r="CI28" s="656"/>
      <c r="CJ28" s="656">
        <f>SUM(CJ30:CN46)</f>
        <v>725</v>
      </c>
      <c r="CK28" s="656"/>
      <c r="CL28" s="656"/>
      <c r="CM28" s="656"/>
      <c r="CN28" s="656"/>
      <c r="CO28" s="331">
        <f>SUM(CO30:CT45)</f>
        <v>18691</v>
      </c>
      <c r="CP28" s="331"/>
      <c r="CQ28" s="331"/>
      <c r="CR28" s="331"/>
      <c r="CS28" s="331"/>
      <c r="CT28" s="331"/>
      <c r="CU28" s="331">
        <f>SUM(CU30:CY45)</f>
        <v>7872</v>
      </c>
      <c r="CV28" s="331"/>
      <c r="CW28" s="331"/>
      <c r="CX28" s="331"/>
      <c r="CY28" s="331"/>
      <c r="CZ28" s="331">
        <f>SUM(CZ30:DD45)</f>
        <v>690</v>
      </c>
      <c r="DA28" s="331"/>
      <c r="DB28" s="331"/>
      <c r="DC28" s="331"/>
      <c r="DD28" s="331"/>
    </row>
    <row r="29" spans="1:108" ht="6.75" customHeight="1" x14ac:dyDescent="0.15">
      <c r="A29" s="54"/>
      <c r="B29" s="54"/>
      <c r="C29" s="54"/>
      <c r="D29" s="54"/>
      <c r="E29" s="54"/>
      <c r="F29" s="118"/>
      <c r="G29" s="419"/>
      <c r="H29" s="419"/>
      <c r="I29" s="419"/>
      <c r="J29" s="419"/>
      <c r="K29" s="419"/>
      <c r="L29" s="419"/>
      <c r="M29" s="165"/>
      <c r="N29" s="165"/>
      <c r="O29" s="419"/>
      <c r="P29" s="419"/>
      <c r="Q29" s="419"/>
      <c r="R29" s="419"/>
      <c r="S29" s="419"/>
      <c r="T29" s="419"/>
      <c r="U29" s="165"/>
      <c r="V29" s="165"/>
      <c r="W29" s="419"/>
      <c r="X29" s="419"/>
      <c r="Y29" s="419"/>
      <c r="Z29" s="419"/>
      <c r="AA29" s="419"/>
      <c r="AB29" s="419"/>
      <c r="AC29" s="165"/>
      <c r="AD29" s="165"/>
      <c r="AE29" s="419"/>
      <c r="AF29" s="419"/>
      <c r="AG29" s="419"/>
      <c r="AH29" s="419"/>
      <c r="AI29" s="419"/>
      <c r="AJ29" s="419"/>
      <c r="AK29" s="165"/>
      <c r="AL29" s="165"/>
      <c r="AM29" s="419"/>
      <c r="AN29" s="419"/>
      <c r="AO29" s="419"/>
      <c r="AP29" s="419"/>
      <c r="AQ29" s="419"/>
      <c r="AR29" s="419"/>
      <c r="AS29" s="165"/>
      <c r="AT29" s="165"/>
      <c r="AU29" s="419"/>
      <c r="AV29" s="419"/>
      <c r="AW29" s="419"/>
      <c r="AX29" s="419"/>
      <c r="AY29" s="419"/>
      <c r="AZ29" s="419"/>
      <c r="BA29" s="165"/>
      <c r="BB29" s="166"/>
      <c r="BC29" s="334"/>
      <c r="BD29" s="334"/>
      <c r="BE29" s="334"/>
      <c r="BF29" s="334"/>
      <c r="BG29" s="334"/>
      <c r="BH29" s="334"/>
      <c r="BI29" s="334"/>
      <c r="BJ29" s="462"/>
      <c r="BK29" s="462"/>
      <c r="BL29" s="462"/>
      <c r="BM29" s="462"/>
      <c r="BN29" s="462"/>
      <c r="BO29" s="462"/>
      <c r="BP29" s="462"/>
      <c r="BQ29" s="462"/>
      <c r="BR29" s="462"/>
      <c r="BS29" s="462"/>
      <c r="BT29" s="462"/>
      <c r="BU29" s="462"/>
      <c r="BV29" s="462"/>
      <c r="BW29" s="462"/>
      <c r="BX29" s="462"/>
      <c r="BY29" s="462"/>
      <c r="BZ29" s="462"/>
      <c r="CA29" s="462"/>
      <c r="CB29" s="462"/>
      <c r="CC29" s="462"/>
      <c r="CD29" s="462"/>
      <c r="CE29" s="775"/>
      <c r="CF29" s="775"/>
      <c r="CG29" s="775"/>
      <c r="CH29" s="775"/>
      <c r="CI29" s="775"/>
      <c r="CJ29" s="775"/>
      <c r="CK29" s="775"/>
      <c r="CL29" s="775"/>
      <c r="CM29" s="775"/>
      <c r="CN29" s="775"/>
      <c r="CO29" s="462"/>
      <c r="CP29" s="462"/>
      <c r="CQ29" s="462"/>
      <c r="CR29" s="462"/>
      <c r="CS29" s="462"/>
      <c r="CT29" s="462"/>
      <c r="CU29" s="462"/>
      <c r="CV29" s="462"/>
      <c r="CW29" s="462"/>
      <c r="CX29" s="462"/>
      <c r="CY29" s="462"/>
      <c r="CZ29" s="462"/>
      <c r="DA29" s="462"/>
      <c r="DB29" s="462"/>
      <c r="DC29" s="462"/>
      <c r="DD29" s="462"/>
    </row>
    <row r="30" spans="1:108" ht="12.75" customHeight="1" x14ac:dyDescent="0.15">
      <c r="A30" s="354" t="s">
        <v>27</v>
      </c>
      <c r="B30" s="354"/>
      <c r="C30" s="354"/>
      <c r="D30" s="354"/>
      <c r="E30" s="354"/>
      <c r="F30" s="118"/>
      <c r="G30" s="349">
        <v>6795</v>
      </c>
      <c r="H30" s="349"/>
      <c r="I30" s="349"/>
      <c r="J30" s="349"/>
      <c r="K30" s="349"/>
      <c r="L30" s="349"/>
      <c r="M30" s="166"/>
      <c r="N30" s="166"/>
      <c r="O30" s="349">
        <v>2775</v>
      </c>
      <c r="P30" s="349"/>
      <c r="Q30" s="349"/>
      <c r="R30" s="349"/>
      <c r="S30" s="349"/>
      <c r="T30" s="349"/>
      <c r="U30" s="166"/>
      <c r="V30" s="166"/>
      <c r="W30" s="291" t="s">
        <v>673</v>
      </c>
      <c r="X30" s="291"/>
      <c r="Y30" s="291"/>
      <c r="Z30" s="291"/>
      <c r="AA30" s="291"/>
      <c r="AB30" s="291"/>
      <c r="AC30" s="166"/>
      <c r="AD30" s="166"/>
      <c r="AE30" s="291">
        <v>3571</v>
      </c>
      <c r="AF30" s="291"/>
      <c r="AG30" s="291"/>
      <c r="AH30" s="291"/>
      <c r="AI30" s="291"/>
      <c r="AJ30" s="291"/>
      <c r="AK30" s="166"/>
      <c r="AL30" s="166"/>
      <c r="AM30" s="349">
        <v>49</v>
      </c>
      <c r="AN30" s="349"/>
      <c r="AO30" s="349"/>
      <c r="AP30" s="349"/>
      <c r="AQ30" s="349"/>
      <c r="AR30" s="349"/>
      <c r="AS30" s="166"/>
      <c r="AT30" s="166"/>
      <c r="AU30" s="349">
        <v>7</v>
      </c>
      <c r="AV30" s="349"/>
      <c r="AW30" s="349"/>
      <c r="AX30" s="349"/>
      <c r="AY30" s="349"/>
      <c r="AZ30" s="349"/>
      <c r="BA30" s="166"/>
      <c r="BB30" s="166"/>
      <c r="BC30" s="291" t="s">
        <v>673</v>
      </c>
      <c r="BD30" s="291"/>
      <c r="BE30" s="291"/>
      <c r="BF30" s="291"/>
      <c r="BG30" s="291"/>
      <c r="BH30" s="291"/>
      <c r="BI30" s="291"/>
      <c r="BJ30" s="319" t="s">
        <v>698</v>
      </c>
      <c r="BK30" s="319"/>
      <c r="BL30" s="319"/>
      <c r="BM30" s="319"/>
      <c r="BN30" s="319"/>
      <c r="BO30" s="319" t="s">
        <v>698</v>
      </c>
      <c r="BP30" s="319"/>
      <c r="BQ30" s="319"/>
      <c r="BR30" s="319"/>
      <c r="BS30" s="319"/>
      <c r="BT30" s="319" t="s">
        <v>698</v>
      </c>
      <c r="BU30" s="319"/>
      <c r="BV30" s="319"/>
      <c r="BW30" s="319"/>
      <c r="BX30" s="319"/>
      <c r="BY30" s="319">
        <v>6740</v>
      </c>
      <c r="BZ30" s="319"/>
      <c r="CA30" s="319"/>
      <c r="CB30" s="319"/>
      <c r="CC30" s="319"/>
      <c r="CD30" s="319"/>
      <c r="CE30" s="391">
        <v>1</v>
      </c>
      <c r="CF30" s="391"/>
      <c r="CG30" s="391"/>
      <c r="CH30" s="391"/>
      <c r="CI30" s="391"/>
      <c r="CJ30" s="391" t="s">
        <v>698</v>
      </c>
      <c r="CK30" s="391"/>
      <c r="CL30" s="391"/>
      <c r="CM30" s="391"/>
      <c r="CN30" s="391"/>
      <c r="CO30" s="319" t="s">
        <v>698</v>
      </c>
      <c r="CP30" s="319"/>
      <c r="CQ30" s="319"/>
      <c r="CR30" s="319"/>
      <c r="CS30" s="319"/>
      <c r="CT30" s="319"/>
      <c r="CU30" s="319" t="s">
        <v>698</v>
      </c>
      <c r="CV30" s="319"/>
      <c r="CW30" s="319"/>
      <c r="CX30" s="319"/>
      <c r="CY30" s="319"/>
      <c r="CZ30" s="319" t="s">
        <v>698</v>
      </c>
      <c r="DA30" s="319"/>
      <c r="DB30" s="319"/>
      <c r="DC30" s="319"/>
      <c r="DD30" s="319"/>
    </row>
    <row r="31" spans="1:108" ht="12.75" customHeight="1" x14ac:dyDescent="0.15">
      <c r="A31" s="354" t="s">
        <v>11</v>
      </c>
      <c r="B31" s="354"/>
      <c r="C31" s="354"/>
      <c r="D31" s="354"/>
      <c r="E31" s="354"/>
      <c r="F31" s="118"/>
      <c r="G31" s="349">
        <v>2574</v>
      </c>
      <c r="H31" s="349"/>
      <c r="I31" s="349"/>
      <c r="J31" s="349"/>
      <c r="K31" s="349"/>
      <c r="L31" s="349"/>
      <c r="M31" s="166"/>
      <c r="N31" s="166"/>
      <c r="O31" s="349">
        <v>83</v>
      </c>
      <c r="P31" s="349"/>
      <c r="Q31" s="349"/>
      <c r="R31" s="349"/>
      <c r="S31" s="349"/>
      <c r="T31" s="349"/>
      <c r="U31" s="166"/>
      <c r="V31" s="166"/>
      <c r="W31" s="349">
        <v>7</v>
      </c>
      <c r="X31" s="349"/>
      <c r="Y31" s="349"/>
      <c r="Z31" s="349"/>
      <c r="AA31" s="349"/>
      <c r="AB31" s="349"/>
      <c r="AC31" s="166"/>
      <c r="AD31" s="166"/>
      <c r="AE31" s="349">
        <v>636</v>
      </c>
      <c r="AF31" s="349"/>
      <c r="AG31" s="349"/>
      <c r="AH31" s="349"/>
      <c r="AI31" s="349"/>
      <c r="AJ31" s="349"/>
      <c r="AK31" s="166"/>
      <c r="AL31" s="166"/>
      <c r="AM31" s="349">
        <v>1343</v>
      </c>
      <c r="AN31" s="349"/>
      <c r="AO31" s="349"/>
      <c r="AP31" s="349"/>
      <c r="AQ31" s="349"/>
      <c r="AR31" s="349"/>
      <c r="AS31" s="166"/>
      <c r="AT31" s="166"/>
      <c r="AU31" s="349">
        <v>247</v>
      </c>
      <c r="AV31" s="349"/>
      <c r="AW31" s="349"/>
      <c r="AX31" s="349"/>
      <c r="AY31" s="349"/>
      <c r="AZ31" s="349"/>
      <c r="BA31" s="166"/>
      <c r="BB31" s="166"/>
      <c r="BC31" s="291">
        <v>371</v>
      </c>
      <c r="BD31" s="291"/>
      <c r="BE31" s="291"/>
      <c r="BF31" s="291"/>
      <c r="BG31" s="291"/>
      <c r="BH31" s="291"/>
      <c r="BI31" s="291"/>
      <c r="BJ31" s="319">
        <v>156</v>
      </c>
      <c r="BK31" s="319"/>
      <c r="BL31" s="319"/>
      <c r="BM31" s="319"/>
      <c r="BN31" s="319"/>
      <c r="BO31" s="319">
        <v>145</v>
      </c>
      <c r="BP31" s="319"/>
      <c r="BQ31" s="319"/>
      <c r="BR31" s="319"/>
      <c r="BS31" s="319"/>
      <c r="BT31" s="319">
        <v>50</v>
      </c>
      <c r="BU31" s="319"/>
      <c r="BV31" s="319"/>
      <c r="BW31" s="319"/>
      <c r="BX31" s="319"/>
      <c r="BY31" s="319">
        <v>1509</v>
      </c>
      <c r="BZ31" s="319"/>
      <c r="CA31" s="319"/>
      <c r="CB31" s="319"/>
      <c r="CC31" s="319"/>
      <c r="CD31" s="319"/>
      <c r="CE31" s="391">
        <v>499</v>
      </c>
      <c r="CF31" s="391"/>
      <c r="CG31" s="391"/>
      <c r="CH31" s="391"/>
      <c r="CI31" s="391"/>
      <c r="CJ31" s="391">
        <v>26</v>
      </c>
      <c r="CK31" s="391"/>
      <c r="CL31" s="391"/>
      <c r="CM31" s="391"/>
      <c r="CN31" s="391"/>
      <c r="CO31" s="319">
        <v>311</v>
      </c>
      <c r="CP31" s="319"/>
      <c r="CQ31" s="319"/>
      <c r="CR31" s="319"/>
      <c r="CS31" s="319"/>
      <c r="CT31" s="319"/>
      <c r="CU31" s="319">
        <v>129</v>
      </c>
      <c r="CV31" s="319"/>
      <c r="CW31" s="319"/>
      <c r="CX31" s="319"/>
      <c r="CY31" s="319"/>
      <c r="CZ31" s="319">
        <v>6</v>
      </c>
      <c r="DA31" s="319"/>
      <c r="DB31" s="319"/>
      <c r="DC31" s="319"/>
      <c r="DD31" s="319"/>
    </row>
    <row r="32" spans="1:108" ht="12.75" customHeight="1" x14ac:dyDescent="0.15">
      <c r="A32" s="354" t="s">
        <v>2</v>
      </c>
      <c r="B32" s="354"/>
      <c r="C32" s="354"/>
      <c r="D32" s="354"/>
      <c r="E32" s="354"/>
      <c r="F32" s="118"/>
      <c r="G32" s="349">
        <v>2643</v>
      </c>
      <c r="H32" s="349"/>
      <c r="I32" s="349"/>
      <c r="J32" s="349"/>
      <c r="K32" s="349"/>
      <c r="L32" s="349"/>
      <c r="M32" s="166"/>
      <c r="N32" s="166"/>
      <c r="O32" s="349">
        <v>193</v>
      </c>
      <c r="P32" s="349"/>
      <c r="Q32" s="349"/>
      <c r="R32" s="349"/>
      <c r="S32" s="349"/>
      <c r="T32" s="349"/>
      <c r="U32" s="166"/>
      <c r="V32" s="166"/>
      <c r="W32" s="349">
        <v>46</v>
      </c>
      <c r="X32" s="349"/>
      <c r="Y32" s="349"/>
      <c r="Z32" s="349"/>
      <c r="AA32" s="349"/>
      <c r="AB32" s="349"/>
      <c r="AC32" s="166"/>
      <c r="AD32" s="166"/>
      <c r="AE32" s="349">
        <v>480</v>
      </c>
      <c r="AF32" s="349"/>
      <c r="AG32" s="349"/>
      <c r="AH32" s="349"/>
      <c r="AI32" s="349"/>
      <c r="AJ32" s="349"/>
      <c r="AK32" s="166"/>
      <c r="AL32" s="166"/>
      <c r="AM32" s="349">
        <v>856</v>
      </c>
      <c r="AN32" s="349"/>
      <c r="AO32" s="349"/>
      <c r="AP32" s="349"/>
      <c r="AQ32" s="349"/>
      <c r="AR32" s="349"/>
      <c r="AS32" s="166"/>
      <c r="AT32" s="166"/>
      <c r="AU32" s="349">
        <v>669</v>
      </c>
      <c r="AV32" s="349"/>
      <c r="AW32" s="349"/>
      <c r="AX32" s="349"/>
      <c r="AY32" s="349"/>
      <c r="AZ32" s="349"/>
      <c r="BA32" s="166"/>
      <c r="BB32" s="166"/>
      <c r="BC32" s="291">
        <v>1543</v>
      </c>
      <c r="BD32" s="291"/>
      <c r="BE32" s="291"/>
      <c r="BF32" s="291"/>
      <c r="BG32" s="291"/>
      <c r="BH32" s="291"/>
      <c r="BI32" s="291"/>
      <c r="BJ32" s="319">
        <v>441</v>
      </c>
      <c r="BK32" s="319"/>
      <c r="BL32" s="319"/>
      <c r="BM32" s="319"/>
      <c r="BN32" s="319"/>
      <c r="BO32" s="319">
        <v>675</v>
      </c>
      <c r="BP32" s="319"/>
      <c r="BQ32" s="319"/>
      <c r="BR32" s="319"/>
      <c r="BS32" s="319"/>
      <c r="BT32" s="319">
        <v>328</v>
      </c>
      <c r="BU32" s="319"/>
      <c r="BV32" s="319"/>
      <c r="BW32" s="319"/>
      <c r="BX32" s="319"/>
      <c r="BY32" s="319">
        <v>1643</v>
      </c>
      <c r="BZ32" s="319"/>
      <c r="CA32" s="319"/>
      <c r="CB32" s="319"/>
      <c r="CC32" s="319"/>
      <c r="CD32" s="319"/>
      <c r="CE32" s="391">
        <v>497</v>
      </c>
      <c r="CF32" s="391"/>
      <c r="CG32" s="391"/>
      <c r="CH32" s="391"/>
      <c r="CI32" s="391"/>
      <c r="CJ32" s="391">
        <v>28</v>
      </c>
      <c r="CK32" s="391"/>
      <c r="CL32" s="391"/>
      <c r="CM32" s="391"/>
      <c r="CN32" s="391"/>
      <c r="CO32" s="319">
        <v>965</v>
      </c>
      <c r="CP32" s="319"/>
      <c r="CQ32" s="319"/>
      <c r="CR32" s="319"/>
      <c r="CS32" s="319"/>
      <c r="CT32" s="319"/>
      <c r="CU32" s="319">
        <v>410</v>
      </c>
      <c r="CV32" s="319"/>
      <c r="CW32" s="319"/>
      <c r="CX32" s="319"/>
      <c r="CY32" s="319"/>
      <c r="CZ32" s="319">
        <v>15</v>
      </c>
      <c r="DA32" s="319"/>
      <c r="DB32" s="319"/>
      <c r="DC32" s="319"/>
      <c r="DD32" s="319"/>
    </row>
    <row r="33" spans="1:108" ht="12.75" customHeight="1" x14ac:dyDescent="0.15">
      <c r="A33" s="354" t="s">
        <v>25</v>
      </c>
      <c r="B33" s="354"/>
      <c r="C33" s="354"/>
      <c r="D33" s="354"/>
      <c r="E33" s="354"/>
      <c r="F33" s="118"/>
      <c r="G33" s="349">
        <v>2693</v>
      </c>
      <c r="H33" s="349"/>
      <c r="I33" s="349"/>
      <c r="J33" s="349"/>
      <c r="K33" s="349"/>
      <c r="L33" s="349"/>
      <c r="M33" s="166"/>
      <c r="N33" s="166"/>
      <c r="O33" s="349">
        <v>206</v>
      </c>
      <c r="P33" s="349"/>
      <c r="Q33" s="349"/>
      <c r="R33" s="349"/>
      <c r="S33" s="349"/>
      <c r="T33" s="349"/>
      <c r="U33" s="166"/>
      <c r="V33" s="166"/>
      <c r="W33" s="349">
        <v>72</v>
      </c>
      <c r="X33" s="349"/>
      <c r="Y33" s="349"/>
      <c r="Z33" s="349"/>
      <c r="AA33" s="349"/>
      <c r="AB33" s="349"/>
      <c r="AC33" s="166"/>
      <c r="AD33" s="166"/>
      <c r="AE33" s="349">
        <v>508</v>
      </c>
      <c r="AF33" s="349"/>
      <c r="AG33" s="349"/>
      <c r="AH33" s="349"/>
      <c r="AI33" s="349"/>
      <c r="AJ33" s="349"/>
      <c r="AK33" s="166"/>
      <c r="AL33" s="166"/>
      <c r="AM33" s="349">
        <v>1050</v>
      </c>
      <c r="AN33" s="349"/>
      <c r="AO33" s="349"/>
      <c r="AP33" s="349"/>
      <c r="AQ33" s="349"/>
      <c r="AR33" s="349"/>
      <c r="AS33" s="166"/>
      <c r="AT33" s="166"/>
      <c r="AU33" s="349">
        <v>438</v>
      </c>
      <c r="AV33" s="349"/>
      <c r="AW33" s="349"/>
      <c r="AX33" s="349"/>
      <c r="AY33" s="349"/>
      <c r="AZ33" s="349"/>
      <c r="BA33" s="166"/>
      <c r="BB33" s="166"/>
      <c r="BC33" s="291">
        <v>2096</v>
      </c>
      <c r="BD33" s="291"/>
      <c r="BE33" s="291"/>
      <c r="BF33" s="291"/>
      <c r="BG33" s="291"/>
      <c r="BH33" s="291"/>
      <c r="BI33" s="291"/>
      <c r="BJ33" s="319">
        <v>503</v>
      </c>
      <c r="BK33" s="319"/>
      <c r="BL33" s="319"/>
      <c r="BM33" s="319"/>
      <c r="BN33" s="319"/>
      <c r="BO33" s="319">
        <v>1044</v>
      </c>
      <c r="BP33" s="319"/>
      <c r="BQ33" s="319"/>
      <c r="BR33" s="319"/>
      <c r="BS33" s="319"/>
      <c r="BT33" s="319">
        <v>424</v>
      </c>
      <c r="BU33" s="319"/>
      <c r="BV33" s="319"/>
      <c r="BW33" s="319"/>
      <c r="BX33" s="319"/>
      <c r="BY33" s="319">
        <v>1801</v>
      </c>
      <c r="BZ33" s="319"/>
      <c r="CA33" s="319"/>
      <c r="CB33" s="319"/>
      <c r="CC33" s="319"/>
      <c r="CD33" s="319"/>
      <c r="CE33" s="391">
        <v>549</v>
      </c>
      <c r="CF33" s="391"/>
      <c r="CG33" s="391"/>
      <c r="CH33" s="391"/>
      <c r="CI33" s="391"/>
      <c r="CJ33" s="391">
        <v>47</v>
      </c>
      <c r="CK33" s="391"/>
      <c r="CL33" s="391"/>
      <c r="CM33" s="391"/>
      <c r="CN33" s="391"/>
      <c r="CO33" s="319">
        <v>1215</v>
      </c>
      <c r="CP33" s="319"/>
      <c r="CQ33" s="319"/>
      <c r="CR33" s="319"/>
      <c r="CS33" s="319"/>
      <c r="CT33" s="319"/>
      <c r="CU33" s="319">
        <v>541</v>
      </c>
      <c r="CV33" s="319"/>
      <c r="CW33" s="319"/>
      <c r="CX33" s="319"/>
      <c r="CY33" s="319"/>
      <c r="CZ33" s="319">
        <v>46</v>
      </c>
      <c r="DA33" s="319"/>
      <c r="DB33" s="319"/>
      <c r="DC33" s="319"/>
      <c r="DD33" s="319"/>
    </row>
    <row r="34" spans="1:108" ht="12.75" customHeight="1" x14ac:dyDescent="0.15">
      <c r="A34" s="354" t="s">
        <v>33</v>
      </c>
      <c r="B34" s="354"/>
      <c r="C34" s="354"/>
      <c r="D34" s="354"/>
      <c r="E34" s="354"/>
      <c r="F34" s="118"/>
      <c r="G34" s="349">
        <v>3025</v>
      </c>
      <c r="H34" s="349"/>
      <c r="I34" s="349"/>
      <c r="J34" s="349"/>
      <c r="K34" s="349"/>
      <c r="L34" s="349"/>
      <c r="M34" s="166"/>
      <c r="N34" s="166"/>
      <c r="O34" s="349">
        <v>248</v>
      </c>
      <c r="P34" s="349"/>
      <c r="Q34" s="349"/>
      <c r="R34" s="349"/>
      <c r="S34" s="349"/>
      <c r="T34" s="349"/>
      <c r="U34" s="166"/>
      <c r="V34" s="166"/>
      <c r="W34" s="349">
        <v>102</v>
      </c>
      <c r="X34" s="349"/>
      <c r="Y34" s="349"/>
      <c r="Z34" s="349"/>
      <c r="AA34" s="349"/>
      <c r="AB34" s="349"/>
      <c r="AC34" s="166"/>
      <c r="AD34" s="166"/>
      <c r="AE34" s="349">
        <v>496</v>
      </c>
      <c r="AF34" s="349"/>
      <c r="AG34" s="349"/>
      <c r="AH34" s="349"/>
      <c r="AI34" s="349"/>
      <c r="AJ34" s="349"/>
      <c r="AK34" s="166"/>
      <c r="AL34" s="166"/>
      <c r="AM34" s="349">
        <v>1262</v>
      </c>
      <c r="AN34" s="349"/>
      <c r="AO34" s="349"/>
      <c r="AP34" s="349"/>
      <c r="AQ34" s="349"/>
      <c r="AR34" s="349"/>
      <c r="AS34" s="166"/>
      <c r="AT34" s="166"/>
      <c r="AU34" s="349">
        <v>487</v>
      </c>
      <c r="AV34" s="349"/>
      <c r="AW34" s="349"/>
      <c r="AX34" s="349"/>
      <c r="AY34" s="349"/>
      <c r="AZ34" s="349"/>
      <c r="BA34" s="166"/>
      <c r="BB34" s="166"/>
      <c r="BC34" s="291">
        <v>2392</v>
      </c>
      <c r="BD34" s="291"/>
      <c r="BE34" s="291"/>
      <c r="BF34" s="291"/>
      <c r="BG34" s="291"/>
      <c r="BH34" s="291"/>
      <c r="BI34" s="291"/>
      <c r="BJ34" s="319">
        <v>495</v>
      </c>
      <c r="BK34" s="319"/>
      <c r="BL34" s="319"/>
      <c r="BM34" s="319"/>
      <c r="BN34" s="319"/>
      <c r="BO34" s="319">
        <v>1259</v>
      </c>
      <c r="BP34" s="319"/>
      <c r="BQ34" s="319"/>
      <c r="BR34" s="319"/>
      <c r="BS34" s="319"/>
      <c r="BT34" s="319">
        <v>484</v>
      </c>
      <c r="BU34" s="319"/>
      <c r="BV34" s="319"/>
      <c r="BW34" s="319"/>
      <c r="BX34" s="319"/>
      <c r="BY34" s="319">
        <v>2001</v>
      </c>
      <c r="BZ34" s="319"/>
      <c r="CA34" s="319"/>
      <c r="CB34" s="319"/>
      <c r="CC34" s="319"/>
      <c r="CD34" s="319"/>
      <c r="CE34" s="391">
        <v>685</v>
      </c>
      <c r="CF34" s="391"/>
      <c r="CG34" s="391"/>
      <c r="CH34" s="391"/>
      <c r="CI34" s="391"/>
      <c r="CJ34" s="391">
        <v>40</v>
      </c>
      <c r="CK34" s="391"/>
      <c r="CL34" s="391"/>
      <c r="CM34" s="391"/>
      <c r="CN34" s="391"/>
      <c r="CO34" s="319">
        <v>1373</v>
      </c>
      <c r="CP34" s="319"/>
      <c r="CQ34" s="319"/>
      <c r="CR34" s="319"/>
      <c r="CS34" s="319"/>
      <c r="CT34" s="319"/>
      <c r="CU34" s="319">
        <v>684</v>
      </c>
      <c r="CV34" s="319"/>
      <c r="CW34" s="319"/>
      <c r="CX34" s="319"/>
      <c r="CY34" s="319"/>
      <c r="CZ34" s="319">
        <v>40</v>
      </c>
      <c r="DA34" s="319"/>
      <c r="DB34" s="319"/>
      <c r="DC34" s="319"/>
      <c r="DD34" s="319"/>
    </row>
    <row r="35" spans="1:108" ht="12.75" customHeight="1" x14ac:dyDescent="0.15">
      <c r="A35" s="354" t="s">
        <v>450</v>
      </c>
      <c r="B35" s="354"/>
      <c r="C35" s="354"/>
      <c r="D35" s="354"/>
      <c r="E35" s="354"/>
      <c r="F35" s="118"/>
      <c r="G35" s="349">
        <v>3491</v>
      </c>
      <c r="H35" s="349"/>
      <c r="I35" s="349"/>
      <c r="J35" s="349"/>
      <c r="K35" s="349"/>
      <c r="L35" s="349"/>
      <c r="M35" s="166"/>
      <c r="N35" s="166"/>
      <c r="O35" s="349">
        <v>250</v>
      </c>
      <c r="P35" s="349"/>
      <c r="Q35" s="349"/>
      <c r="R35" s="349"/>
      <c r="S35" s="349"/>
      <c r="T35" s="349"/>
      <c r="U35" s="166"/>
      <c r="V35" s="166"/>
      <c r="W35" s="349">
        <v>148</v>
      </c>
      <c r="X35" s="349"/>
      <c r="Y35" s="349"/>
      <c r="Z35" s="349"/>
      <c r="AA35" s="349"/>
      <c r="AB35" s="349"/>
      <c r="AC35" s="166"/>
      <c r="AD35" s="166"/>
      <c r="AE35" s="349">
        <v>516</v>
      </c>
      <c r="AF35" s="349"/>
      <c r="AG35" s="349"/>
      <c r="AH35" s="349"/>
      <c r="AI35" s="349"/>
      <c r="AJ35" s="349"/>
      <c r="AK35" s="166"/>
      <c r="AL35" s="166"/>
      <c r="AM35" s="349">
        <v>1564</v>
      </c>
      <c r="AN35" s="349"/>
      <c r="AO35" s="349"/>
      <c r="AP35" s="349"/>
      <c r="AQ35" s="349"/>
      <c r="AR35" s="349"/>
      <c r="AS35" s="166"/>
      <c r="AT35" s="166"/>
      <c r="AU35" s="349">
        <v>598</v>
      </c>
      <c r="AV35" s="349"/>
      <c r="AW35" s="349"/>
      <c r="AX35" s="349"/>
      <c r="AY35" s="349"/>
      <c r="AZ35" s="349"/>
      <c r="BA35" s="166"/>
      <c r="BB35" s="166"/>
      <c r="BC35" s="291">
        <v>2881</v>
      </c>
      <c r="BD35" s="291"/>
      <c r="BE35" s="291"/>
      <c r="BF35" s="291"/>
      <c r="BG35" s="291"/>
      <c r="BH35" s="291"/>
      <c r="BI35" s="291"/>
      <c r="BJ35" s="319">
        <v>516</v>
      </c>
      <c r="BK35" s="319"/>
      <c r="BL35" s="319"/>
      <c r="BM35" s="319"/>
      <c r="BN35" s="319"/>
      <c r="BO35" s="319">
        <v>1564</v>
      </c>
      <c r="BP35" s="319"/>
      <c r="BQ35" s="319"/>
      <c r="BR35" s="319"/>
      <c r="BS35" s="319"/>
      <c r="BT35" s="319">
        <v>597</v>
      </c>
      <c r="BU35" s="319"/>
      <c r="BV35" s="319"/>
      <c r="BW35" s="319"/>
      <c r="BX35" s="319"/>
      <c r="BY35" s="319">
        <v>2154</v>
      </c>
      <c r="BZ35" s="319"/>
      <c r="CA35" s="319"/>
      <c r="CB35" s="319"/>
      <c r="CC35" s="319"/>
      <c r="CD35" s="319"/>
      <c r="CE35" s="391">
        <v>766</v>
      </c>
      <c r="CF35" s="391"/>
      <c r="CG35" s="391"/>
      <c r="CH35" s="391"/>
      <c r="CI35" s="391"/>
      <c r="CJ35" s="391">
        <v>59</v>
      </c>
      <c r="CK35" s="391"/>
      <c r="CL35" s="391"/>
      <c r="CM35" s="391"/>
      <c r="CN35" s="391"/>
      <c r="CO35" s="319">
        <v>1544</v>
      </c>
      <c r="CP35" s="319"/>
      <c r="CQ35" s="319"/>
      <c r="CR35" s="319"/>
      <c r="CS35" s="319"/>
      <c r="CT35" s="319"/>
      <c r="CU35" s="319">
        <v>766</v>
      </c>
      <c r="CV35" s="319"/>
      <c r="CW35" s="319"/>
      <c r="CX35" s="319"/>
      <c r="CY35" s="319"/>
      <c r="CZ35" s="319">
        <v>58</v>
      </c>
      <c r="DA35" s="319"/>
      <c r="DB35" s="319"/>
      <c r="DC35" s="319"/>
      <c r="DD35" s="319"/>
    </row>
    <row r="36" spans="1:108" ht="12.75" customHeight="1" x14ac:dyDescent="0.15">
      <c r="A36" s="354" t="s">
        <v>544</v>
      </c>
      <c r="B36" s="354"/>
      <c r="C36" s="354"/>
      <c r="D36" s="354"/>
      <c r="E36" s="354"/>
      <c r="F36" s="118"/>
      <c r="G36" s="349">
        <v>4075</v>
      </c>
      <c r="H36" s="349"/>
      <c r="I36" s="349"/>
      <c r="J36" s="349"/>
      <c r="K36" s="349"/>
      <c r="L36" s="349"/>
      <c r="M36" s="166"/>
      <c r="N36" s="166"/>
      <c r="O36" s="349">
        <v>311</v>
      </c>
      <c r="P36" s="349"/>
      <c r="Q36" s="349"/>
      <c r="R36" s="349"/>
      <c r="S36" s="349"/>
      <c r="T36" s="349"/>
      <c r="U36" s="166"/>
      <c r="V36" s="166"/>
      <c r="W36" s="349">
        <v>208</v>
      </c>
      <c r="X36" s="349"/>
      <c r="Y36" s="349"/>
      <c r="Z36" s="349"/>
      <c r="AA36" s="349"/>
      <c r="AB36" s="349"/>
      <c r="AC36" s="166"/>
      <c r="AD36" s="166"/>
      <c r="AE36" s="349">
        <v>574</v>
      </c>
      <c r="AF36" s="349"/>
      <c r="AG36" s="349"/>
      <c r="AH36" s="349"/>
      <c r="AI36" s="349"/>
      <c r="AJ36" s="349"/>
      <c r="AK36" s="166"/>
      <c r="AL36" s="166"/>
      <c r="AM36" s="349">
        <v>1777</v>
      </c>
      <c r="AN36" s="349"/>
      <c r="AO36" s="349"/>
      <c r="AP36" s="349"/>
      <c r="AQ36" s="349"/>
      <c r="AR36" s="349"/>
      <c r="AS36" s="166"/>
      <c r="AT36" s="166"/>
      <c r="AU36" s="349">
        <v>747</v>
      </c>
      <c r="AV36" s="349"/>
      <c r="AW36" s="349"/>
      <c r="AX36" s="349"/>
      <c r="AY36" s="349"/>
      <c r="AZ36" s="349"/>
      <c r="BA36" s="166"/>
      <c r="BB36" s="166"/>
      <c r="BC36" s="291">
        <v>3403</v>
      </c>
      <c r="BD36" s="291"/>
      <c r="BE36" s="291"/>
      <c r="BF36" s="291"/>
      <c r="BG36" s="291"/>
      <c r="BH36" s="291"/>
      <c r="BI36" s="291"/>
      <c r="BJ36" s="319">
        <v>574</v>
      </c>
      <c r="BK36" s="319"/>
      <c r="BL36" s="319"/>
      <c r="BM36" s="319"/>
      <c r="BN36" s="319"/>
      <c r="BO36" s="319">
        <v>1777</v>
      </c>
      <c r="BP36" s="319"/>
      <c r="BQ36" s="319"/>
      <c r="BR36" s="319"/>
      <c r="BS36" s="319"/>
      <c r="BT36" s="319">
        <v>747</v>
      </c>
      <c r="BU36" s="319"/>
      <c r="BV36" s="319"/>
      <c r="BW36" s="319"/>
      <c r="BX36" s="319"/>
      <c r="BY36" s="319">
        <v>2546</v>
      </c>
      <c r="BZ36" s="319"/>
      <c r="CA36" s="319"/>
      <c r="CB36" s="319"/>
      <c r="CC36" s="319"/>
      <c r="CD36" s="319"/>
      <c r="CE36" s="391">
        <v>926</v>
      </c>
      <c r="CF36" s="391"/>
      <c r="CG36" s="391"/>
      <c r="CH36" s="391"/>
      <c r="CI36" s="391"/>
      <c r="CJ36" s="391">
        <v>69</v>
      </c>
      <c r="CK36" s="391"/>
      <c r="CL36" s="391"/>
      <c r="CM36" s="391"/>
      <c r="CN36" s="391"/>
      <c r="CO36" s="319">
        <v>1874</v>
      </c>
      <c r="CP36" s="319"/>
      <c r="CQ36" s="319"/>
      <c r="CR36" s="319"/>
      <c r="CS36" s="319"/>
      <c r="CT36" s="319"/>
      <c r="CU36" s="319">
        <v>926</v>
      </c>
      <c r="CV36" s="319"/>
      <c r="CW36" s="319"/>
      <c r="CX36" s="319"/>
      <c r="CY36" s="319"/>
      <c r="CZ36" s="319">
        <v>69</v>
      </c>
      <c r="DA36" s="319"/>
      <c r="DB36" s="319"/>
      <c r="DC36" s="319"/>
      <c r="DD36" s="319"/>
    </row>
    <row r="37" spans="1:108" ht="12.75" customHeight="1" x14ac:dyDescent="0.15">
      <c r="A37" s="354" t="s">
        <v>534</v>
      </c>
      <c r="B37" s="354"/>
      <c r="C37" s="354"/>
      <c r="D37" s="354"/>
      <c r="E37" s="354"/>
      <c r="F37" s="118"/>
      <c r="G37" s="349">
        <v>4628</v>
      </c>
      <c r="H37" s="349"/>
      <c r="I37" s="349"/>
      <c r="J37" s="349"/>
      <c r="K37" s="349"/>
      <c r="L37" s="349"/>
      <c r="M37" s="166"/>
      <c r="N37" s="166"/>
      <c r="O37" s="349">
        <v>340</v>
      </c>
      <c r="P37" s="349"/>
      <c r="Q37" s="349"/>
      <c r="R37" s="349"/>
      <c r="S37" s="349"/>
      <c r="T37" s="349"/>
      <c r="U37" s="166"/>
      <c r="V37" s="166"/>
      <c r="W37" s="349">
        <v>274</v>
      </c>
      <c r="X37" s="349"/>
      <c r="Y37" s="349"/>
      <c r="Z37" s="349"/>
      <c r="AA37" s="349"/>
      <c r="AB37" s="349"/>
      <c r="AC37" s="166"/>
      <c r="AD37" s="166"/>
      <c r="AE37" s="349">
        <v>672</v>
      </c>
      <c r="AF37" s="349"/>
      <c r="AG37" s="349"/>
      <c r="AH37" s="349"/>
      <c r="AI37" s="349"/>
      <c r="AJ37" s="349"/>
      <c r="AK37" s="166"/>
      <c r="AL37" s="166"/>
      <c r="AM37" s="349">
        <v>1983</v>
      </c>
      <c r="AN37" s="349"/>
      <c r="AO37" s="349"/>
      <c r="AP37" s="349"/>
      <c r="AQ37" s="349"/>
      <c r="AR37" s="349"/>
      <c r="AS37" s="166"/>
      <c r="AT37" s="166"/>
      <c r="AU37" s="349">
        <v>839</v>
      </c>
      <c r="AV37" s="349"/>
      <c r="AW37" s="349"/>
      <c r="AX37" s="349"/>
      <c r="AY37" s="349"/>
      <c r="AZ37" s="349"/>
      <c r="BA37" s="166"/>
      <c r="BB37" s="166"/>
      <c r="BC37" s="291">
        <v>3872</v>
      </c>
      <c r="BD37" s="291"/>
      <c r="BE37" s="291"/>
      <c r="BF37" s="291"/>
      <c r="BG37" s="291"/>
      <c r="BH37" s="291"/>
      <c r="BI37" s="291"/>
      <c r="BJ37" s="319">
        <v>672</v>
      </c>
      <c r="BK37" s="319"/>
      <c r="BL37" s="319"/>
      <c r="BM37" s="319"/>
      <c r="BN37" s="319"/>
      <c r="BO37" s="319">
        <v>1983</v>
      </c>
      <c r="BP37" s="319"/>
      <c r="BQ37" s="319"/>
      <c r="BR37" s="319"/>
      <c r="BS37" s="319"/>
      <c r="BT37" s="319">
        <v>839</v>
      </c>
      <c r="BU37" s="319"/>
      <c r="BV37" s="319"/>
      <c r="BW37" s="319"/>
      <c r="BX37" s="319"/>
      <c r="BY37" s="319">
        <v>3047</v>
      </c>
      <c r="BZ37" s="319"/>
      <c r="CA37" s="319"/>
      <c r="CB37" s="319"/>
      <c r="CC37" s="319"/>
      <c r="CD37" s="319"/>
      <c r="CE37" s="391">
        <v>1141</v>
      </c>
      <c r="CF37" s="391"/>
      <c r="CG37" s="391"/>
      <c r="CH37" s="391"/>
      <c r="CI37" s="391"/>
      <c r="CJ37" s="391">
        <v>100</v>
      </c>
      <c r="CK37" s="391"/>
      <c r="CL37" s="391"/>
      <c r="CM37" s="391"/>
      <c r="CN37" s="391"/>
      <c r="CO37" s="319">
        <v>2291</v>
      </c>
      <c r="CP37" s="319"/>
      <c r="CQ37" s="319"/>
      <c r="CR37" s="319"/>
      <c r="CS37" s="319"/>
      <c r="CT37" s="319"/>
      <c r="CU37" s="319">
        <v>1141</v>
      </c>
      <c r="CV37" s="319"/>
      <c r="CW37" s="319"/>
      <c r="CX37" s="319"/>
      <c r="CY37" s="319"/>
      <c r="CZ37" s="319">
        <v>100</v>
      </c>
      <c r="DA37" s="319"/>
      <c r="DB37" s="319"/>
      <c r="DC37" s="319"/>
      <c r="DD37" s="319"/>
    </row>
    <row r="38" spans="1:108" ht="12.75" customHeight="1" x14ac:dyDescent="0.15">
      <c r="A38" s="354" t="s">
        <v>545</v>
      </c>
      <c r="B38" s="354"/>
      <c r="C38" s="354"/>
      <c r="D38" s="354"/>
      <c r="E38" s="354"/>
      <c r="F38" s="118"/>
      <c r="G38" s="349">
        <v>3995</v>
      </c>
      <c r="H38" s="349"/>
      <c r="I38" s="349"/>
      <c r="J38" s="349"/>
      <c r="K38" s="349"/>
      <c r="L38" s="349"/>
      <c r="M38" s="166"/>
      <c r="N38" s="166"/>
      <c r="O38" s="349">
        <v>290</v>
      </c>
      <c r="P38" s="349"/>
      <c r="Q38" s="349"/>
      <c r="R38" s="349"/>
      <c r="S38" s="349"/>
      <c r="T38" s="349"/>
      <c r="U38" s="166"/>
      <c r="V38" s="166"/>
      <c r="W38" s="349">
        <v>241</v>
      </c>
      <c r="X38" s="349"/>
      <c r="Y38" s="349"/>
      <c r="Z38" s="349"/>
      <c r="AA38" s="349"/>
      <c r="AB38" s="349"/>
      <c r="AC38" s="166"/>
      <c r="AD38" s="166"/>
      <c r="AE38" s="349">
        <v>555</v>
      </c>
      <c r="AF38" s="349"/>
      <c r="AG38" s="349"/>
      <c r="AH38" s="349"/>
      <c r="AI38" s="349"/>
      <c r="AJ38" s="349"/>
      <c r="AK38" s="166"/>
      <c r="AL38" s="166"/>
      <c r="AM38" s="349">
        <v>1713</v>
      </c>
      <c r="AN38" s="349"/>
      <c r="AO38" s="349"/>
      <c r="AP38" s="349"/>
      <c r="AQ38" s="349"/>
      <c r="AR38" s="349"/>
      <c r="AS38" s="166"/>
      <c r="AT38" s="166"/>
      <c r="AU38" s="349">
        <v>796</v>
      </c>
      <c r="AV38" s="349"/>
      <c r="AW38" s="349"/>
      <c r="AX38" s="349"/>
      <c r="AY38" s="349"/>
      <c r="AZ38" s="349"/>
      <c r="BA38" s="166"/>
      <c r="BB38" s="166"/>
      <c r="BC38" s="291">
        <v>3398</v>
      </c>
      <c r="BD38" s="291"/>
      <c r="BE38" s="291"/>
      <c r="BF38" s="291"/>
      <c r="BG38" s="291"/>
      <c r="BH38" s="291"/>
      <c r="BI38" s="291"/>
      <c r="BJ38" s="319">
        <v>555</v>
      </c>
      <c r="BK38" s="319"/>
      <c r="BL38" s="319"/>
      <c r="BM38" s="319"/>
      <c r="BN38" s="319"/>
      <c r="BO38" s="319">
        <v>1713</v>
      </c>
      <c r="BP38" s="319"/>
      <c r="BQ38" s="319"/>
      <c r="BR38" s="319"/>
      <c r="BS38" s="319"/>
      <c r="BT38" s="319">
        <v>796</v>
      </c>
      <c r="BU38" s="319"/>
      <c r="BV38" s="319"/>
      <c r="BW38" s="319"/>
      <c r="BX38" s="319"/>
      <c r="BY38" s="319">
        <v>2532</v>
      </c>
      <c r="BZ38" s="319"/>
      <c r="CA38" s="319"/>
      <c r="CB38" s="319"/>
      <c r="CC38" s="319"/>
      <c r="CD38" s="319"/>
      <c r="CE38" s="391">
        <v>950</v>
      </c>
      <c r="CF38" s="391"/>
      <c r="CG38" s="391"/>
      <c r="CH38" s="391"/>
      <c r="CI38" s="391"/>
      <c r="CJ38" s="391">
        <v>96</v>
      </c>
      <c r="CK38" s="391"/>
      <c r="CL38" s="391"/>
      <c r="CM38" s="391"/>
      <c r="CN38" s="391"/>
      <c r="CO38" s="319">
        <v>1935</v>
      </c>
      <c r="CP38" s="319"/>
      <c r="CQ38" s="319"/>
      <c r="CR38" s="319"/>
      <c r="CS38" s="319"/>
      <c r="CT38" s="319"/>
      <c r="CU38" s="319">
        <v>950</v>
      </c>
      <c r="CV38" s="319"/>
      <c r="CW38" s="319"/>
      <c r="CX38" s="319"/>
      <c r="CY38" s="319"/>
      <c r="CZ38" s="319">
        <v>96</v>
      </c>
      <c r="DA38" s="319"/>
      <c r="DB38" s="319"/>
      <c r="DC38" s="319"/>
      <c r="DD38" s="319"/>
    </row>
    <row r="39" spans="1:108" ht="12.75" customHeight="1" x14ac:dyDescent="0.15">
      <c r="A39" s="354" t="s">
        <v>546</v>
      </c>
      <c r="B39" s="354"/>
      <c r="C39" s="354"/>
      <c r="D39" s="354"/>
      <c r="E39" s="354"/>
      <c r="F39" s="118"/>
      <c r="G39" s="349">
        <v>3621</v>
      </c>
      <c r="H39" s="349"/>
      <c r="I39" s="349"/>
      <c r="J39" s="349"/>
      <c r="K39" s="349"/>
      <c r="L39" s="349"/>
      <c r="M39" s="166"/>
      <c r="N39" s="166"/>
      <c r="O39" s="349">
        <v>292</v>
      </c>
      <c r="P39" s="349"/>
      <c r="Q39" s="349"/>
      <c r="R39" s="349"/>
      <c r="S39" s="349"/>
      <c r="T39" s="349"/>
      <c r="U39" s="166"/>
      <c r="V39" s="166"/>
      <c r="W39" s="349">
        <v>224</v>
      </c>
      <c r="X39" s="349"/>
      <c r="Y39" s="349"/>
      <c r="Z39" s="349"/>
      <c r="AA39" s="349"/>
      <c r="AB39" s="349"/>
      <c r="AC39" s="166"/>
      <c r="AD39" s="166"/>
      <c r="AE39" s="349">
        <v>460</v>
      </c>
      <c r="AF39" s="349"/>
      <c r="AG39" s="349"/>
      <c r="AH39" s="349"/>
      <c r="AI39" s="349"/>
      <c r="AJ39" s="349"/>
      <c r="AK39" s="166"/>
      <c r="AL39" s="166"/>
      <c r="AM39" s="349">
        <v>1487</v>
      </c>
      <c r="AN39" s="349"/>
      <c r="AO39" s="349"/>
      <c r="AP39" s="349"/>
      <c r="AQ39" s="349"/>
      <c r="AR39" s="349"/>
      <c r="AS39" s="166"/>
      <c r="AT39" s="166"/>
      <c r="AU39" s="349">
        <v>891</v>
      </c>
      <c r="AV39" s="349"/>
      <c r="AW39" s="349"/>
      <c r="AX39" s="349"/>
      <c r="AY39" s="349"/>
      <c r="AZ39" s="349"/>
      <c r="BA39" s="166"/>
      <c r="BB39" s="166"/>
      <c r="BC39" s="291">
        <v>3130</v>
      </c>
      <c r="BD39" s="291"/>
      <c r="BE39" s="291"/>
      <c r="BF39" s="291"/>
      <c r="BG39" s="291"/>
      <c r="BH39" s="291"/>
      <c r="BI39" s="291"/>
      <c r="BJ39" s="319">
        <v>460</v>
      </c>
      <c r="BK39" s="319"/>
      <c r="BL39" s="319"/>
      <c r="BM39" s="319"/>
      <c r="BN39" s="319"/>
      <c r="BO39" s="319">
        <v>1487</v>
      </c>
      <c r="BP39" s="319"/>
      <c r="BQ39" s="319"/>
      <c r="BR39" s="319"/>
      <c r="BS39" s="319"/>
      <c r="BT39" s="319">
        <v>890</v>
      </c>
      <c r="BU39" s="319"/>
      <c r="BV39" s="319"/>
      <c r="BW39" s="319"/>
      <c r="BX39" s="319"/>
      <c r="BY39" s="319">
        <v>2109</v>
      </c>
      <c r="BZ39" s="319"/>
      <c r="CA39" s="319"/>
      <c r="CB39" s="319"/>
      <c r="CC39" s="319"/>
      <c r="CD39" s="319"/>
      <c r="CE39" s="391">
        <v>751</v>
      </c>
      <c r="CF39" s="391"/>
      <c r="CG39" s="391"/>
      <c r="CH39" s="391"/>
      <c r="CI39" s="391"/>
      <c r="CJ39" s="391">
        <v>115</v>
      </c>
      <c r="CK39" s="391"/>
      <c r="CL39" s="391"/>
      <c r="CM39" s="391"/>
      <c r="CN39" s="391"/>
      <c r="CO39" s="319">
        <v>1619</v>
      </c>
      <c r="CP39" s="319"/>
      <c r="CQ39" s="319"/>
      <c r="CR39" s="319"/>
      <c r="CS39" s="319"/>
      <c r="CT39" s="319"/>
      <c r="CU39" s="319">
        <v>751</v>
      </c>
      <c r="CV39" s="319"/>
      <c r="CW39" s="319"/>
      <c r="CX39" s="319"/>
      <c r="CY39" s="319"/>
      <c r="CZ39" s="319">
        <v>115</v>
      </c>
      <c r="DA39" s="319"/>
      <c r="DB39" s="319"/>
      <c r="DC39" s="319"/>
      <c r="DD39" s="319"/>
    </row>
    <row r="40" spans="1:108" ht="12.75" customHeight="1" x14ac:dyDescent="0.15">
      <c r="A40" s="354" t="s">
        <v>547</v>
      </c>
      <c r="B40" s="354"/>
      <c r="C40" s="354"/>
      <c r="D40" s="354"/>
      <c r="E40" s="354"/>
      <c r="F40" s="118"/>
      <c r="G40" s="349">
        <v>3689</v>
      </c>
      <c r="H40" s="349"/>
      <c r="I40" s="349"/>
      <c r="J40" s="349"/>
      <c r="K40" s="349"/>
      <c r="L40" s="349"/>
      <c r="M40" s="166"/>
      <c r="N40" s="166"/>
      <c r="O40" s="349">
        <v>639</v>
      </c>
      <c r="P40" s="349"/>
      <c r="Q40" s="349"/>
      <c r="R40" s="349"/>
      <c r="S40" s="349"/>
      <c r="T40" s="349"/>
      <c r="U40" s="166"/>
      <c r="V40" s="166"/>
      <c r="W40" s="349">
        <v>280</v>
      </c>
      <c r="X40" s="349"/>
      <c r="Y40" s="349"/>
      <c r="Z40" s="349"/>
      <c r="AA40" s="349"/>
      <c r="AB40" s="349"/>
      <c r="AC40" s="166"/>
      <c r="AD40" s="166"/>
      <c r="AE40" s="349">
        <v>491</v>
      </c>
      <c r="AF40" s="349"/>
      <c r="AG40" s="349"/>
      <c r="AH40" s="349"/>
      <c r="AI40" s="349"/>
      <c r="AJ40" s="349"/>
      <c r="AK40" s="166"/>
      <c r="AL40" s="166"/>
      <c r="AM40" s="349">
        <v>1308</v>
      </c>
      <c r="AN40" s="349"/>
      <c r="AO40" s="349"/>
      <c r="AP40" s="349"/>
      <c r="AQ40" s="349"/>
      <c r="AR40" s="349"/>
      <c r="AS40" s="166"/>
      <c r="AT40" s="166"/>
      <c r="AU40" s="349">
        <v>776</v>
      </c>
      <c r="AV40" s="349"/>
      <c r="AW40" s="349"/>
      <c r="AX40" s="349"/>
      <c r="AY40" s="349"/>
      <c r="AZ40" s="349"/>
      <c r="BA40" s="166"/>
      <c r="BB40" s="166"/>
      <c r="BC40" s="291">
        <v>2913</v>
      </c>
      <c r="BD40" s="291"/>
      <c r="BE40" s="291"/>
      <c r="BF40" s="291"/>
      <c r="BG40" s="291"/>
      <c r="BH40" s="291"/>
      <c r="BI40" s="291"/>
      <c r="BJ40" s="319">
        <v>491</v>
      </c>
      <c r="BK40" s="319"/>
      <c r="BL40" s="319"/>
      <c r="BM40" s="319"/>
      <c r="BN40" s="319"/>
      <c r="BO40" s="319">
        <v>1306</v>
      </c>
      <c r="BP40" s="319"/>
      <c r="BQ40" s="319"/>
      <c r="BR40" s="319"/>
      <c r="BS40" s="319"/>
      <c r="BT40" s="319">
        <v>776</v>
      </c>
      <c r="BU40" s="319"/>
      <c r="BV40" s="319"/>
      <c r="BW40" s="319"/>
      <c r="BX40" s="319"/>
      <c r="BY40" s="319">
        <v>2404</v>
      </c>
      <c r="BZ40" s="319"/>
      <c r="CA40" s="319"/>
      <c r="CB40" s="319"/>
      <c r="CC40" s="319"/>
      <c r="CD40" s="319"/>
      <c r="CE40" s="391">
        <v>718</v>
      </c>
      <c r="CF40" s="391"/>
      <c r="CG40" s="391"/>
      <c r="CH40" s="391"/>
      <c r="CI40" s="391"/>
      <c r="CJ40" s="391">
        <v>81</v>
      </c>
      <c r="CK40" s="391"/>
      <c r="CL40" s="391"/>
      <c r="CM40" s="391"/>
      <c r="CN40" s="391"/>
      <c r="CO40" s="319">
        <v>1630</v>
      </c>
      <c r="CP40" s="319"/>
      <c r="CQ40" s="319"/>
      <c r="CR40" s="319"/>
      <c r="CS40" s="319"/>
      <c r="CT40" s="319"/>
      <c r="CU40" s="319">
        <v>718</v>
      </c>
      <c r="CV40" s="319"/>
      <c r="CW40" s="319"/>
      <c r="CX40" s="319"/>
      <c r="CY40" s="319"/>
      <c r="CZ40" s="319">
        <v>81</v>
      </c>
      <c r="DA40" s="319"/>
      <c r="DB40" s="319"/>
      <c r="DC40" s="319"/>
      <c r="DD40" s="319"/>
    </row>
    <row r="41" spans="1:108" ht="12.75" customHeight="1" x14ac:dyDescent="0.15">
      <c r="A41" s="354" t="s">
        <v>528</v>
      </c>
      <c r="B41" s="354"/>
      <c r="C41" s="354"/>
      <c r="D41" s="354"/>
      <c r="E41" s="354"/>
      <c r="F41" s="118"/>
      <c r="G41" s="349">
        <v>4355</v>
      </c>
      <c r="H41" s="349"/>
      <c r="I41" s="349"/>
      <c r="J41" s="349"/>
      <c r="K41" s="349"/>
      <c r="L41" s="349"/>
      <c r="M41" s="166"/>
      <c r="N41" s="166"/>
      <c r="O41" s="349">
        <v>1786</v>
      </c>
      <c r="P41" s="349"/>
      <c r="Q41" s="349"/>
      <c r="R41" s="349"/>
      <c r="S41" s="349"/>
      <c r="T41" s="349"/>
      <c r="U41" s="166"/>
      <c r="V41" s="166"/>
      <c r="W41" s="349">
        <v>440</v>
      </c>
      <c r="X41" s="349"/>
      <c r="Y41" s="349"/>
      <c r="Z41" s="349"/>
      <c r="AA41" s="349"/>
      <c r="AB41" s="349"/>
      <c r="AC41" s="166"/>
      <c r="AD41" s="166"/>
      <c r="AE41" s="349">
        <v>578</v>
      </c>
      <c r="AF41" s="349"/>
      <c r="AG41" s="349"/>
      <c r="AH41" s="349"/>
      <c r="AI41" s="349"/>
      <c r="AJ41" s="349"/>
      <c r="AK41" s="166"/>
      <c r="AL41" s="166"/>
      <c r="AM41" s="349">
        <v>896</v>
      </c>
      <c r="AN41" s="349"/>
      <c r="AO41" s="349"/>
      <c r="AP41" s="349"/>
      <c r="AQ41" s="349"/>
      <c r="AR41" s="349"/>
      <c r="AS41" s="166"/>
      <c r="AT41" s="166"/>
      <c r="AU41" s="349">
        <v>422</v>
      </c>
      <c r="AV41" s="349"/>
      <c r="AW41" s="349"/>
      <c r="AX41" s="349"/>
      <c r="AY41" s="349"/>
      <c r="AZ41" s="349"/>
      <c r="BA41" s="166"/>
      <c r="BB41" s="166"/>
      <c r="BC41" s="291">
        <v>2432</v>
      </c>
      <c r="BD41" s="291"/>
      <c r="BE41" s="291"/>
      <c r="BF41" s="291"/>
      <c r="BG41" s="291"/>
      <c r="BH41" s="291"/>
      <c r="BI41" s="291"/>
      <c r="BJ41" s="319">
        <v>578</v>
      </c>
      <c r="BK41" s="319"/>
      <c r="BL41" s="319"/>
      <c r="BM41" s="319"/>
      <c r="BN41" s="319"/>
      <c r="BO41" s="319">
        <v>896</v>
      </c>
      <c r="BP41" s="319"/>
      <c r="BQ41" s="319"/>
      <c r="BR41" s="319"/>
      <c r="BS41" s="319"/>
      <c r="BT41" s="319">
        <v>422</v>
      </c>
      <c r="BU41" s="319"/>
      <c r="BV41" s="319"/>
      <c r="BW41" s="319"/>
      <c r="BX41" s="319"/>
      <c r="BY41" s="319">
        <v>3576</v>
      </c>
      <c r="BZ41" s="319"/>
      <c r="CA41" s="319"/>
      <c r="CB41" s="319"/>
      <c r="CC41" s="319"/>
      <c r="CD41" s="319"/>
      <c r="CE41" s="391">
        <v>503</v>
      </c>
      <c r="CF41" s="391"/>
      <c r="CG41" s="391"/>
      <c r="CH41" s="391"/>
      <c r="CI41" s="391"/>
      <c r="CJ41" s="391">
        <v>36</v>
      </c>
      <c r="CK41" s="391"/>
      <c r="CL41" s="391"/>
      <c r="CM41" s="391"/>
      <c r="CN41" s="391"/>
      <c r="CO41" s="319">
        <v>1653</v>
      </c>
      <c r="CP41" s="319"/>
      <c r="CQ41" s="319"/>
      <c r="CR41" s="319"/>
      <c r="CS41" s="319"/>
      <c r="CT41" s="319"/>
      <c r="CU41" s="319">
        <v>503</v>
      </c>
      <c r="CV41" s="319"/>
      <c r="CW41" s="319"/>
      <c r="CX41" s="319"/>
      <c r="CY41" s="319"/>
      <c r="CZ41" s="319">
        <v>36</v>
      </c>
      <c r="DA41" s="319"/>
      <c r="DB41" s="319"/>
      <c r="DC41" s="319"/>
      <c r="DD41" s="319"/>
    </row>
    <row r="42" spans="1:108" ht="12.75" customHeight="1" x14ac:dyDescent="0.15">
      <c r="A42" s="354" t="s">
        <v>548</v>
      </c>
      <c r="B42" s="354"/>
      <c r="C42" s="354"/>
      <c r="D42" s="354"/>
      <c r="E42" s="354"/>
      <c r="F42" s="118"/>
      <c r="G42" s="349">
        <v>4602</v>
      </c>
      <c r="H42" s="349"/>
      <c r="I42" s="349"/>
      <c r="J42" s="349"/>
      <c r="K42" s="349"/>
      <c r="L42" s="349"/>
      <c r="M42" s="166"/>
      <c r="N42" s="166"/>
      <c r="O42" s="349">
        <v>2737</v>
      </c>
      <c r="P42" s="349"/>
      <c r="Q42" s="349"/>
      <c r="R42" s="349"/>
      <c r="S42" s="349"/>
      <c r="T42" s="349"/>
      <c r="U42" s="166"/>
      <c r="V42" s="166"/>
      <c r="W42" s="291">
        <v>447</v>
      </c>
      <c r="X42" s="291"/>
      <c r="Y42" s="291"/>
      <c r="Z42" s="291"/>
      <c r="AA42" s="291"/>
      <c r="AB42" s="291"/>
      <c r="AC42" s="166"/>
      <c r="AD42" s="166"/>
      <c r="AE42" s="349">
        <v>465</v>
      </c>
      <c r="AF42" s="349"/>
      <c r="AG42" s="349"/>
      <c r="AH42" s="349"/>
      <c r="AI42" s="349"/>
      <c r="AJ42" s="349"/>
      <c r="AK42" s="166"/>
      <c r="AL42" s="166"/>
      <c r="AM42" s="349">
        <v>502</v>
      </c>
      <c r="AN42" s="349"/>
      <c r="AO42" s="349"/>
      <c r="AP42" s="349"/>
      <c r="AQ42" s="349"/>
      <c r="AR42" s="349"/>
      <c r="AS42" s="166"/>
      <c r="AT42" s="166"/>
      <c r="AU42" s="349">
        <v>187</v>
      </c>
      <c r="AV42" s="349"/>
      <c r="AW42" s="349"/>
      <c r="AX42" s="349"/>
      <c r="AY42" s="349"/>
      <c r="AZ42" s="349"/>
      <c r="BA42" s="165"/>
      <c r="BB42" s="166"/>
      <c r="BC42" s="291">
        <v>1700</v>
      </c>
      <c r="BD42" s="291"/>
      <c r="BE42" s="291"/>
      <c r="BF42" s="291"/>
      <c r="BG42" s="291"/>
      <c r="BH42" s="291"/>
      <c r="BI42" s="291"/>
      <c r="BJ42" s="319">
        <v>465</v>
      </c>
      <c r="BK42" s="319"/>
      <c r="BL42" s="319"/>
      <c r="BM42" s="319"/>
      <c r="BN42" s="319"/>
      <c r="BO42" s="319">
        <v>502</v>
      </c>
      <c r="BP42" s="319"/>
      <c r="BQ42" s="319"/>
      <c r="BR42" s="319"/>
      <c r="BS42" s="319"/>
      <c r="BT42" s="319">
        <v>187</v>
      </c>
      <c r="BU42" s="319"/>
      <c r="BV42" s="319"/>
      <c r="BW42" s="319"/>
      <c r="BX42" s="319"/>
      <c r="BY42" s="319">
        <v>4191</v>
      </c>
      <c r="BZ42" s="319"/>
      <c r="CA42" s="319"/>
      <c r="CB42" s="319"/>
      <c r="CC42" s="319"/>
      <c r="CD42" s="319"/>
      <c r="CE42" s="391">
        <v>259</v>
      </c>
      <c r="CF42" s="391"/>
      <c r="CG42" s="391"/>
      <c r="CH42" s="391"/>
      <c r="CI42" s="391"/>
      <c r="CJ42" s="391">
        <v>19</v>
      </c>
      <c r="CK42" s="391"/>
      <c r="CL42" s="391"/>
      <c r="CM42" s="391"/>
      <c r="CN42" s="391"/>
      <c r="CO42" s="319">
        <v>1289</v>
      </c>
      <c r="CP42" s="319"/>
      <c r="CQ42" s="319"/>
      <c r="CR42" s="319"/>
      <c r="CS42" s="319"/>
      <c r="CT42" s="319"/>
      <c r="CU42" s="319">
        <v>259</v>
      </c>
      <c r="CV42" s="319"/>
      <c r="CW42" s="319"/>
      <c r="CX42" s="319"/>
      <c r="CY42" s="319"/>
      <c r="CZ42" s="319">
        <v>19</v>
      </c>
      <c r="DA42" s="319"/>
      <c r="DB42" s="319"/>
      <c r="DC42" s="319"/>
      <c r="DD42" s="319"/>
    </row>
    <row r="43" spans="1:108" ht="12.75" customHeight="1" x14ac:dyDescent="0.15">
      <c r="A43" s="354" t="s">
        <v>549</v>
      </c>
      <c r="B43" s="354"/>
      <c r="C43" s="354"/>
      <c r="D43" s="354"/>
      <c r="E43" s="354"/>
      <c r="F43" s="118"/>
      <c r="G43" s="349">
        <v>3402</v>
      </c>
      <c r="H43" s="349"/>
      <c r="I43" s="349"/>
      <c r="J43" s="349"/>
      <c r="K43" s="349"/>
      <c r="L43" s="349"/>
      <c r="M43" s="166"/>
      <c r="N43" s="166"/>
      <c r="O43" s="349">
        <v>2548</v>
      </c>
      <c r="P43" s="349"/>
      <c r="Q43" s="349"/>
      <c r="R43" s="349"/>
      <c r="S43" s="349"/>
      <c r="T43" s="349"/>
      <c r="U43" s="166"/>
      <c r="V43" s="166"/>
      <c r="W43" s="291">
        <v>259</v>
      </c>
      <c r="X43" s="291"/>
      <c r="Y43" s="291"/>
      <c r="Z43" s="291"/>
      <c r="AA43" s="291"/>
      <c r="AB43" s="291"/>
      <c r="AC43" s="166"/>
      <c r="AD43" s="166"/>
      <c r="AE43" s="349">
        <v>212</v>
      </c>
      <c r="AF43" s="349"/>
      <c r="AG43" s="349"/>
      <c r="AH43" s="349"/>
      <c r="AI43" s="349"/>
      <c r="AJ43" s="349"/>
      <c r="AK43" s="166"/>
      <c r="AL43" s="166"/>
      <c r="AM43" s="349">
        <v>128</v>
      </c>
      <c r="AN43" s="349"/>
      <c r="AO43" s="349"/>
      <c r="AP43" s="349"/>
      <c r="AQ43" s="349"/>
      <c r="AR43" s="349"/>
      <c r="AS43" s="166"/>
      <c r="AT43" s="166"/>
      <c r="AU43" s="349">
        <v>52</v>
      </c>
      <c r="AV43" s="349"/>
      <c r="AW43" s="349"/>
      <c r="AX43" s="349"/>
      <c r="AY43" s="349"/>
      <c r="AZ43" s="349"/>
      <c r="BA43" s="165"/>
      <c r="BB43" s="166"/>
      <c r="BC43" s="291">
        <v>717</v>
      </c>
      <c r="BD43" s="291"/>
      <c r="BE43" s="291"/>
      <c r="BF43" s="291"/>
      <c r="BG43" s="291"/>
      <c r="BH43" s="291"/>
      <c r="BI43" s="291"/>
      <c r="BJ43" s="319">
        <v>212</v>
      </c>
      <c r="BK43" s="319"/>
      <c r="BL43" s="319"/>
      <c r="BM43" s="319"/>
      <c r="BN43" s="319"/>
      <c r="BO43" s="319">
        <v>128</v>
      </c>
      <c r="BP43" s="319"/>
      <c r="BQ43" s="319"/>
      <c r="BR43" s="319"/>
      <c r="BS43" s="319"/>
      <c r="BT43" s="319">
        <v>52</v>
      </c>
      <c r="BU43" s="319"/>
      <c r="BV43" s="319"/>
      <c r="BW43" s="319"/>
      <c r="BX43" s="319"/>
      <c r="BY43" s="319">
        <v>3309</v>
      </c>
      <c r="BZ43" s="319"/>
      <c r="CA43" s="319"/>
      <c r="CB43" s="319"/>
      <c r="CC43" s="319"/>
      <c r="CD43" s="319"/>
      <c r="CE43" s="391">
        <v>81</v>
      </c>
      <c r="CF43" s="391"/>
      <c r="CG43" s="391"/>
      <c r="CH43" s="391"/>
      <c r="CI43" s="391"/>
      <c r="CJ43" s="391">
        <v>6</v>
      </c>
      <c r="CK43" s="391"/>
      <c r="CL43" s="391"/>
      <c r="CM43" s="391"/>
      <c r="CN43" s="391"/>
      <c r="CO43" s="319">
        <v>624</v>
      </c>
      <c r="CP43" s="319"/>
      <c r="CQ43" s="319"/>
      <c r="CR43" s="319"/>
      <c r="CS43" s="319"/>
      <c r="CT43" s="319"/>
      <c r="CU43" s="319">
        <v>81</v>
      </c>
      <c r="CV43" s="319"/>
      <c r="CW43" s="319"/>
      <c r="CX43" s="319"/>
      <c r="CY43" s="319"/>
      <c r="CZ43" s="319">
        <v>6</v>
      </c>
      <c r="DA43" s="319"/>
      <c r="DB43" s="319"/>
      <c r="DC43" s="319"/>
      <c r="DD43" s="319"/>
    </row>
    <row r="44" spans="1:108" ht="12.75" customHeight="1" x14ac:dyDescent="0.15">
      <c r="A44" s="354" t="s">
        <v>550</v>
      </c>
      <c r="B44" s="354"/>
      <c r="C44" s="354"/>
      <c r="D44" s="354"/>
      <c r="E44" s="354"/>
      <c r="F44" s="118"/>
      <c r="G44" s="349">
        <v>2155</v>
      </c>
      <c r="H44" s="349"/>
      <c r="I44" s="349"/>
      <c r="J44" s="349"/>
      <c r="K44" s="349"/>
      <c r="L44" s="349"/>
      <c r="M44" s="166"/>
      <c r="N44" s="166"/>
      <c r="O44" s="349">
        <v>1763</v>
      </c>
      <c r="P44" s="349"/>
      <c r="Q44" s="349"/>
      <c r="R44" s="349"/>
      <c r="S44" s="349"/>
      <c r="T44" s="349"/>
      <c r="U44" s="166"/>
      <c r="V44" s="166"/>
      <c r="W44" s="291">
        <v>162</v>
      </c>
      <c r="X44" s="291"/>
      <c r="Y44" s="291"/>
      <c r="Z44" s="291"/>
      <c r="AA44" s="291"/>
      <c r="AB44" s="291"/>
      <c r="AC44" s="166"/>
      <c r="AD44" s="166"/>
      <c r="AE44" s="349">
        <v>74</v>
      </c>
      <c r="AF44" s="349"/>
      <c r="AG44" s="349"/>
      <c r="AH44" s="349"/>
      <c r="AI44" s="349"/>
      <c r="AJ44" s="349"/>
      <c r="AK44" s="166"/>
      <c r="AL44" s="166"/>
      <c r="AM44" s="349">
        <v>15</v>
      </c>
      <c r="AN44" s="349"/>
      <c r="AO44" s="349"/>
      <c r="AP44" s="349"/>
      <c r="AQ44" s="349"/>
      <c r="AR44" s="349"/>
      <c r="AS44" s="166"/>
      <c r="AT44" s="166"/>
      <c r="AU44" s="349">
        <v>13</v>
      </c>
      <c r="AV44" s="349"/>
      <c r="AW44" s="349"/>
      <c r="AX44" s="349"/>
      <c r="AY44" s="349"/>
      <c r="AZ44" s="349"/>
      <c r="BA44" s="165"/>
      <c r="BB44" s="166"/>
      <c r="BC44" s="291">
        <v>294</v>
      </c>
      <c r="BD44" s="291"/>
      <c r="BE44" s="291"/>
      <c r="BF44" s="291"/>
      <c r="BG44" s="291"/>
      <c r="BH44" s="291"/>
      <c r="BI44" s="291"/>
      <c r="BJ44" s="319">
        <v>74</v>
      </c>
      <c r="BK44" s="319"/>
      <c r="BL44" s="319"/>
      <c r="BM44" s="319"/>
      <c r="BN44" s="319"/>
      <c r="BO44" s="319">
        <v>15</v>
      </c>
      <c r="BP44" s="319"/>
      <c r="BQ44" s="319"/>
      <c r="BR44" s="319"/>
      <c r="BS44" s="319"/>
      <c r="BT44" s="319">
        <v>13</v>
      </c>
      <c r="BU44" s="319"/>
      <c r="BV44" s="319"/>
      <c r="BW44" s="319"/>
      <c r="BX44" s="319"/>
      <c r="BY44" s="319">
        <v>2139</v>
      </c>
      <c r="BZ44" s="319"/>
      <c r="CA44" s="319"/>
      <c r="CB44" s="319"/>
      <c r="CC44" s="319"/>
      <c r="CD44" s="319"/>
      <c r="CE44" s="391">
        <v>11</v>
      </c>
      <c r="CF44" s="391"/>
      <c r="CG44" s="391"/>
      <c r="CH44" s="391"/>
      <c r="CI44" s="391"/>
      <c r="CJ44" s="391">
        <v>1</v>
      </c>
      <c r="CK44" s="391"/>
      <c r="CL44" s="391"/>
      <c r="CM44" s="391"/>
      <c r="CN44" s="391"/>
      <c r="CO44" s="319">
        <v>278</v>
      </c>
      <c r="CP44" s="319"/>
      <c r="CQ44" s="319"/>
      <c r="CR44" s="319"/>
      <c r="CS44" s="319"/>
      <c r="CT44" s="319"/>
      <c r="CU44" s="319">
        <v>11</v>
      </c>
      <c r="CV44" s="319"/>
      <c r="CW44" s="319"/>
      <c r="CX44" s="319"/>
      <c r="CY44" s="319"/>
      <c r="CZ44" s="319">
        <v>1</v>
      </c>
      <c r="DA44" s="319"/>
      <c r="DB44" s="319"/>
      <c r="DC44" s="319"/>
      <c r="DD44" s="319"/>
    </row>
    <row r="45" spans="1:108" ht="12.75" customHeight="1" x14ac:dyDescent="0.15">
      <c r="A45" s="354" t="s">
        <v>551</v>
      </c>
      <c r="B45" s="354"/>
      <c r="C45" s="354"/>
      <c r="D45" s="354"/>
      <c r="E45" s="354"/>
      <c r="F45" s="118"/>
      <c r="G45" s="349">
        <v>1534</v>
      </c>
      <c r="H45" s="349"/>
      <c r="I45" s="349"/>
      <c r="J45" s="349"/>
      <c r="K45" s="349"/>
      <c r="L45" s="349"/>
      <c r="M45" s="166"/>
      <c r="N45" s="166"/>
      <c r="O45" s="349">
        <v>1386</v>
      </c>
      <c r="P45" s="349"/>
      <c r="Q45" s="349"/>
      <c r="R45" s="349"/>
      <c r="S45" s="349"/>
      <c r="T45" s="349"/>
      <c r="U45" s="166"/>
      <c r="V45" s="166"/>
      <c r="W45" s="349">
        <v>59</v>
      </c>
      <c r="X45" s="349"/>
      <c r="Y45" s="349"/>
      <c r="Z45" s="349"/>
      <c r="AA45" s="349"/>
      <c r="AB45" s="349"/>
      <c r="AC45" s="166"/>
      <c r="AD45" s="166"/>
      <c r="AE45" s="349">
        <v>13</v>
      </c>
      <c r="AF45" s="349"/>
      <c r="AG45" s="349"/>
      <c r="AH45" s="349"/>
      <c r="AI45" s="349"/>
      <c r="AJ45" s="349"/>
      <c r="AK45" s="166"/>
      <c r="AL45" s="166"/>
      <c r="AM45" s="291">
        <v>8</v>
      </c>
      <c r="AN45" s="291"/>
      <c r="AO45" s="291"/>
      <c r="AP45" s="291"/>
      <c r="AQ45" s="291"/>
      <c r="AR45" s="291"/>
      <c r="AS45" s="166"/>
      <c r="AT45" s="166"/>
      <c r="AU45" s="291" t="s">
        <v>673</v>
      </c>
      <c r="AV45" s="291"/>
      <c r="AW45" s="291"/>
      <c r="AX45" s="291"/>
      <c r="AY45" s="291"/>
      <c r="AZ45" s="291"/>
      <c r="BA45" s="166"/>
      <c r="BB45" s="166"/>
      <c r="BC45" s="291">
        <v>94</v>
      </c>
      <c r="BD45" s="291"/>
      <c r="BE45" s="291"/>
      <c r="BF45" s="291"/>
      <c r="BG45" s="291"/>
      <c r="BH45" s="291"/>
      <c r="BI45" s="291"/>
      <c r="BJ45" s="319">
        <v>13</v>
      </c>
      <c r="BK45" s="319"/>
      <c r="BL45" s="319"/>
      <c r="BM45" s="319"/>
      <c r="BN45" s="319"/>
      <c r="BO45" s="319">
        <v>8</v>
      </c>
      <c r="BP45" s="319"/>
      <c r="BQ45" s="319"/>
      <c r="BR45" s="319"/>
      <c r="BS45" s="319"/>
      <c r="BT45" s="319" t="s">
        <v>698</v>
      </c>
      <c r="BU45" s="319"/>
      <c r="BV45" s="319"/>
      <c r="BW45" s="319"/>
      <c r="BX45" s="319"/>
      <c r="BY45" s="319">
        <v>1530</v>
      </c>
      <c r="BZ45" s="319"/>
      <c r="CA45" s="319"/>
      <c r="CB45" s="319"/>
      <c r="CC45" s="319"/>
      <c r="CD45" s="319"/>
      <c r="CE45" s="391">
        <v>2</v>
      </c>
      <c r="CF45" s="391"/>
      <c r="CG45" s="391"/>
      <c r="CH45" s="391"/>
      <c r="CI45" s="391"/>
      <c r="CJ45" s="391">
        <v>1</v>
      </c>
      <c r="CK45" s="391"/>
      <c r="CL45" s="391"/>
      <c r="CM45" s="391"/>
      <c r="CN45" s="391"/>
      <c r="CO45" s="319">
        <v>90</v>
      </c>
      <c r="CP45" s="319"/>
      <c r="CQ45" s="319"/>
      <c r="CR45" s="319"/>
      <c r="CS45" s="319"/>
      <c r="CT45" s="319"/>
      <c r="CU45" s="319">
        <v>2</v>
      </c>
      <c r="CV45" s="319"/>
      <c r="CW45" s="319"/>
      <c r="CX45" s="319"/>
      <c r="CY45" s="319"/>
      <c r="CZ45" s="319">
        <v>2</v>
      </c>
      <c r="DA45" s="319"/>
      <c r="DB45" s="319"/>
      <c r="DC45" s="319"/>
      <c r="DD45" s="319"/>
    </row>
    <row r="46" spans="1:108" ht="12.75" customHeight="1" x14ac:dyDescent="0.15">
      <c r="A46" s="354" t="s">
        <v>423</v>
      </c>
      <c r="B46" s="354"/>
      <c r="C46" s="354"/>
      <c r="D46" s="354"/>
      <c r="E46" s="354"/>
      <c r="F46" s="118"/>
      <c r="G46" s="349">
        <v>396</v>
      </c>
      <c r="H46" s="349"/>
      <c r="I46" s="349"/>
      <c r="J46" s="349"/>
      <c r="K46" s="349"/>
      <c r="L46" s="349"/>
      <c r="M46" s="166"/>
      <c r="N46" s="166"/>
      <c r="O46" s="291" t="s">
        <v>673</v>
      </c>
      <c r="P46" s="291"/>
      <c r="Q46" s="291"/>
      <c r="R46" s="291"/>
      <c r="S46" s="291"/>
      <c r="T46" s="291"/>
      <c r="U46" s="166"/>
      <c r="V46" s="166"/>
      <c r="W46" s="291" t="s">
        <v>673</v>
      </c>
      <c r="X46" s="291"/>
      <c r="Y46" s="291"/>
      <c r="Z46" s="291"/>
      <c r="AA46" s="291"/>
      <c r="AB46" s="291"/>
      <c r="AC46" s="166"/>
      <c r="AD46" s="166"/>
      <c r="AE46" s="291" t="s">
        <v>673</v>
      </c>
      <c r="AF46" s="291"/>
      <c r="AG46" s="291"/>
      <c r="AH46" s="291"/>
      <c r="AI46" s="291"/>
      <c r="AJ46" s="291"/>
      <c r="AK46" s="166"/>
      <c r="AL46" s="166"/>
      <c r="AM46" s="291" t="s">
        <v>673</v>
      </c>
      <c r="AN46" s="291"/>
      <c r="AO46" s="291"/>
      <c r="AP46" s="291"/>
      <c r="AQ46" s="291"/>
      <c r="AR46" s="291"/>
      <c r="AS46" s="166"/>
      <c r="AT46" s="166"/>
      <c r="AU46" s="291" t="s">
        <v>673</v>
      </c>
      <c r="AV46" s="291"/>
      <c r="AW46" s="291"/>
      <c r="AX46" s="291"/>
      <c r="AY46" s="291"/>
      <c r="AZ46" s="291"/>
      <c r="BA46" s="166"/>
      <c r="BB46" s="166"/>
      <c r="BC46" s="291" t="s">
        <v>673</v>
      </c>
      <c r="BD46" s="291"/>
      <c r="BE46" s="291"/>
      <c r="BF46" s="291"/>
      <c r="BG46" s="291"/>
      <c r="BH46" s="291"/>
      <c r="BI46" s="291"/>
      <c r="BJ46" s="319" t="s">
        <v>698</v>
      </c>
      <c r="BK46" s="319"/>
      <c r="BL46" s="319"/>
      <c r="BM46" s="319"/>
      <c r="BN46" s="319"/>
      <c r="BO46" s="319" t="s">
        <v>698</v>
      </c>
      <c r="BP46" s="319"/>
      <c r="BQ46" s="319"/>
      <c r="BR46" s="319"/>
      <c r="BS46" s="319"/>
      <c r="BT46" s="319" t="s">
        <v>698</v>
      </c>
      <c r="BU46" s="319"/>
      <c r="BV46" s="319"/>
      <c r="BW46" s="319"/>
      <c r="BX46" s="319"/>
      <c r="BY46" s="319">
        <v>396</v>
      </c>
      <c r="BZ46" s="319"/>
      <c r="CA46" s="319"/>
      <c r="CB46" s="319"/>
      <c r="CC46" s="319"/>
      <c r="CD46" s="319"/>
      <c r="CE46" s="391" t="s">
        <v>698</v>
      </c>
      <c r="CF46" s="391"/>
      <c r="CG46" s="391"/>
      <c r="CH46" s="391"/>
      <c r="CI46" s="391"/>
      <c r="CJ46" s="391">
        <v>1</v>
      </c>
      <c r="CK46" s="391"/>
      <c r="CL46" s="391"/>
      <c r="CM46" s="391"/>
      <c r="CN46" s="391"/>
      <c r="CO46" s="319" t="s">
        <v>698</v>
      </c>
      <c r="CP46" s="319"/>
      <c r="CQ46" s="319"/>
      <c r="CR46" s="319"/>
      <c r="CS46" s="319"/>
      <c r="CT46" s="319"/>
      <c r="CU46" s="319" t="s">
        <v>698</v>
      </c>
      <c r="CV46" s="319"/>
      <c r="CW46" s="319"/>
      <c r="CX46" s="319"/>
      <c r="CY46" s="319"/>
      <c r="CZ46" s="319" t="s">
        <v>698</v>
      </c>
      <c r="DA46" s="319"/>
      <c r="DB46" s="319"/>
      <c r="DC46" s="319"/>
      <c r="DD46" s="319"/>
    </row>
    <row r="47" spans="1:108" ht="3.75" customHeight="1" x14ac:dyDescent="0.15">
      <c r="A47" s="54"/>
      <c r="B47" s="54"/>
      <c r="C47" s="54"/>
      <c r="D47" s="54"/>
      <c r="E47" s="54"/>
      <c r="F47" s="118"/>
      <c r="G47" s="419"/>
      <c r="H47" s="419"/>
      <c r="I47" s="419"/>
      <c r="J47" s="419"/>
      <c r="K47" s="419"/>
      <c r="L47" s="419"/>
      <c r="M47" s="165"/>
      <c r="N47" s="165"/>
      <c r="O47" s="419"/>
      <c r="P47" s="419"/>
      <c r="Q47" s="419"/>
      <c r="R47" s="419"/>
      <c r="S47" s="419"/>
      <c r="T47" s="419"/>
      <c r="U47" s="165"/>
      <c r="V47" s="165"/>
      <c r="W47" s="419"/>
      <c r="X47" s="419"/>
      <c r="Y47" s="419"/>
      <c r="Z47" s="419"/>
      <c r="AA47" s="419"/>
      <c r="AB47" s="419"/>
      <c r="AC47" s="165"/>
      <c r="AD47" s="165"/>
      <c r="AE47" s="419"/>
      <c r="AF47" s="419"/>
      <c r="AG47" s="419"/>
      <c r="AH47" s="419"/>
      <c r="AI47" s="419"/>
      <c r="AJ47" s="419"/>
      <c r="AK47" s="165"/>
      <c r="AL47" s="165"/>
      <c r="AM47" s="419"/>
      <c r="AN47" s="419"/>
      <c r="AO47" s="419"/>
      <c r="AP47" s="419"/>
      <c r="AQ47" s="419"/>
      <c r="AR47" s="419"/>
      <c r="AS47" s="165"/>
      <c r="AT47" s="165"/>
      <c r="AU47" s="419"/>
      <c r="AV47" s="419"/>
      <c r="AW47" s="419"/>
      <c r="AX47" s="419"/>
      <c r="AY47" s="419"/>
      <c r="AZ47" s="419"/>
      <c r="BA47" s="165"/>
      <c r="BB47" s="166"/>
      <c r="BC47" s="334"/>
      <c r="BD47" s="334"/>
      <c r="BE47" s="334"/>
      <c r="BF47" s="334"/>
      <c r="BG47" s="334"/>
      <c r="BH47" s="334"/>
      <c r="BI47" s="334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  <c r="BZ47" s="462"/>
      <c r="CA47" s="462"/>
      <c r="CB47" s="462"/>
      <c r="CC47" s="462"/>
      <c r="CD47" s="462"/>
      <c r="CE47" s="775"/>
      <c r="CF47" s="775"/>
      <c r="CG47" s="775"/>
      <c r="CH47" s="775"/>
      <c r="CI47" s="775"/>
      <c r="CJ47" s="775"/>
      <c r="CK47" s="775"/>
      <c r="CL47" s="775"/>
      <c r="CM47" s="775"/>
      <c r="CN47" s="775"/>
      <c r="CO47" s="462"/>
      <c r="CP47" s="462"/>
      <c r="CQ47" s="462"/>
      <c r="CR47" s="462"/>
      <c r="CS47" s="462"/>
      <c r="CT47" s="462"/>
      <c r="CU47" s="462"/>
      <c r="CV47" s="462"/>
      <c r="CW47" s="462"/>
      <c r="CX47" s="462"/>
      <c r="CY47" s="462"/>
      <c r="CZ47" s="462"/>
      <c r="DA47" s="462"/>
      <c r="DB47" s="462"/>
      <c r="DC47" s="462"/>
      <c r="DD47" s="462"/>
    </row>
    <row r="48" spans="1:108" ht="12.75" customHeight="1" x14ac:dyDescent="0.15">
      <c r="A48" s="418" t="s">
        <v>28</v>
      </c>
      <c r="B48" s="418"/>
      <c r="C48" s="418"/>
      <c r="D48" s="418"/>
      <c r="E48" s="418"/>
      <c r="F48" s="118"/>
      <c r="G48" s="419">
        <f>SUM(G50:L66)</f>
        <v>59155</v>
      </c>
      <c r="H48" s="419"/>
      <c r="I48" s="419"/>
      <c r="J48" s="419"/>
      <c r="K48" s="419"/>
      <c r="L48" s="419"/>
      <c r="M48" s="165"/>
      <c r="N48" s="165"/>
      <c r="O48" s="419">
        <f>SUM(O50:T65)</f>
        <v>25119</v>
      </c>
      <c r="P48" s="419"/>
      <c r="Q48" s="419"/>
      <c r="R48" s="419"/>
      <c r="S48" s="419"/>
      <c r="T48" s="419"/>
      <c r="U48" s="165"/>
      <c r="V48" s="165"/>
      <c r="W48" s="419">
        <f>SUM(W50:AB65)</f>
        <v>2220</v>
      </c>
      <c r="X48" s="419"/>
      <c r="Y48" s="419"/>
      <c r="Z48" s="419"/>
      <c r="AA48" s="419"/>
      <c r="AB48" s="419"/>
      <c r="AC48" s="165"/>
      <c r="AD48" s="165"/>
      <c r="AE48" s="419">
        <f>SUM(AE50:AJ65)</f>
        <v>13143</v>
      </c>
      <c r="AF48" s="419"/>
      <c r="AG48" s="419"/>
      <c r="AH48" s="419"/>
      <c r="AI48" s="419"/>
      <c r="AJ48" s="419"/>
      <c r="AK48" s="165"/>
      <c r="AL48" s="165"/>
      <c r="AM48" s="419">
        <f>SUM(AM50:AR65)</f>
        <v>11563</v>
      </c>
      <c r="AN48" s="419"/>
      <c r="AO48" s="419"/>
      <c r="AP48" s="419"/>
      <c r="AQ48" s="419"/>
      <c r="AR48" s="419"/>
      <c r="AS48" s="165"/>
      <c r="AT48" s="165"/>
      <c r="AU48" s="419">
        <f>SUM(AU50:AZ65)</f>
        <v>2768</v>
      </c>
      <c r="AV48" s="419"/>
      <c r="AW48" s="419"/>
      <c r="AX48" s="419"/>
      <c r="AY48" s="419"/>
      <c r="AZ48" s="419"/>
      <c r="BA48" s="246"/>
      <c r="BB48" s="246"/>
      <c r="BC48" s="334">
        <f>SUM(BC50:BI65)</f>
        <v>24567</v>
      </c>
      <c r="BD48" s="334"/>
      <c r="BE48" s="334"/>
      <c r="BF48" s="334"/>
      <c r="BG48" s="334"/>
      <c r="BH48" s="334"/>
      <c r="BI48" s="334"/>
      <c r="BJ48" s="331">
        <f>SUM(BJ50:BN65)</f>
        <v>9257</v>
      </c>
      <c r="BK48" s="331"/>
      <c r="BL48" s="331"/>
      <c r="BM48" s="331"/>
      <c r="BN48" s="331"/>
      <c r="BO48" s="331">
        <f>SUM(BO50:BS65)</f>
        <v>10218</v>
      </c>
      <c r="BP48" s="331"/>
      <c r="BQ48" s="331"/>
      <c r="BR48" s="331"/>
      <c r="BS48" s="331"/>
      <c r="BT48" s="331">
        <f>SUM(BT50:BX65)</f>
        <v>2220</v>
      </c>
      <c r="BU48" s="331"/>
      <c r="BV48" s="331"/>
      <c r="BW48" s="331"/>
      <c r="BX48" s="331"/>
      <c r="BY48" s="331">
        <f>SUM(BY50:CD66)</f>
        <v>51069</v>
      </c>
      <c r="BZ48" s="331"/>
      <c r="CA48" s="331"/>
      <c r="CB48" s="331"/>
      <c r="CC48" s="331"/>
      <c r="CD48" s="331"/>
      <c r="CE48" s="656">
        <f>SUM(CE50:CI65)</f>
        <v>6081</v>
      </c>
      <c r="CF48" s="656"/>
      <c r="CG48" s="656"/>
      <c r="CH48" s="656"/>
      <c r="CI48" s="656"/>
      <c r="CJ48" s="656">
        <f>SUM(CJ50:CN65)</f>
        <v>164</v>
      </c>
      <c r="CK48" s="656"/>
      <c r="CL48" s="656"/>
      <c r="CM48" s="656"/>
      <c r="CN48" s="656"/>
      <c r="CO48" s="331">
        <f>SUM(CO50:CT66)</f>
        <v>17696</v>
      </c>
      <c r="CP48" s="331"/>
      <c r="CQ48" s="331"/>
      <c r="CR48" s="331"/>
      <c r="CS48" s="331"/>
      <c r="CT48" s="331"/>
      <c r="CU48" s="331">
        <f>SUM(CU50:CY65)</f>
        <v>5409</v>
      </c>
      <c r="CV48" s="331"/>
      <c r="CW48" s="331"/>
      <c r="CX48" s="331"/>
      <c r="CY48" s="331"/>
      <c r="CZ48" s="331">
        <f>SUM(CZ50:DD65)</f>
        <v>158</v>
      </c>
      <c r="DA48" s="331"/>
      <c r="DB48" s="331"/>
      <c r="DC48" s="331"/>
      <c r="DD48" s="331"/>
    </row>
    <row r="49" spans="1:108" ht="3.75" customHeight="1" x14ac:dyDescent="0.15">
      <c r="A49" s="54"/>
      <c r="B49" s="54"/>
      <c r="C49" s="54"/>
      <c r="D49" s="54"/>
      <c r="E49" s="54"/>
      <c r="F49" s="118"/>
      <c r="G49" s="419"/>
      <c r="H49" s="419"/>
      <c r="I49" s="419"/>
      <c r="J49" s="419"/>
      <c r="K49" s="419"/>
      <c r="L49" s="419"/>
      <c r="M49" s="165"/>
      <c r="N49" s="165"/>
      <c r="O49" s="419"/>
      <c r="P49" s="419"/>
      <c r="Q49" s="419"/>
      <c r="R49" s="419"/>
      <c r="S49" s="419"/>
      <c r="T49" s="419"/>
      <c r="U49" s="165"/>
      <c r="V49" s="165"/>
      <c r="W49" s="419"/>
      <c r="X49" s="419"/>
      <c r="Y49" s="419"/>
      <c r="Z49" s="419"/>
      <c r="AA49" s="419"/>
      <c r="AB49" s="419"/>
      <c r="AC49" s="165"/>
      <c r="AD49" s="165"/>
      <c r="AE49" s="419"/>
      <c r="AF49" s="419"/>
      <c r="AG49" s="419"/>
      <c r="AH49" s="419"/>
      <c r="AI49" s="419"/>
      <c r="AJ49" s="419"/>
      <c r="AK49" s="165"/>
      <c r="AL49" s="165"/>
      <c r="AM49" s="419"/>
      <c r="AN49" s="419"/>
      <c r="AO49" s="419"/>
      <c r="AP49" s="419"/>
      <c r="AQ49" s="419"/>
      <c r="AR49" s="419"/>
      <c r="AS49" s="165"/>
      <c r="AT49" s="165"/>
      <c r="AU49" s="419"/>
      <c r="AV49" s="419"/>
      <c r="AW49" s="419"/>
      <c r="AX49" s="419"/>
      <c r="AY49" s="419"/>
      <c r="AZ49" s="419"/>
      <c r="BA49" s="165"/>
      <c r="BB49" s="166"/>
      <c r="BC49" s="334"/>
      <c r="BD49" s="334"/>
      <c r="BE49" s="334"/>
      <c r="BF49" s="334"/>
      <c r="BG49" s="334"/>
      <c r="BH49" s="334"/>
      <c r="BI49" s="334"/>
      <c r="BJ49" s="462"/>
      <c r="BK49" s="462"/>
      <c r="BL49" s="462"/>
      <c r="BM49" s="462"/>
      <c r="BN49" s="462"/>
      <c r="BO49" s="462"/>
      <c r="BP49" s="462"/>
      <c r="BQ49" s="462"/>
      <c r="BR49" s="462"/>
      <c r="BS49" s="462"/>
      <c r="BT49" s="462"/>
      <c r="BU49" s="462"/>
      <c r="BV49" s="462"/>
      <c r="BW49" s="462"/>
      <c r="BX49" s="462"/>
      <c r="BY49" s="462"/>
      <c r="BZ49" s="462"/>
      <c r="CA49" s="462"/>
      <c r="CB49" s="462"/>
      <c r="CC49" s="462"/>
      <c r="CD49" s="462"/>
      <c r="CE49" s="775"/>
      <c r="CF49" s="775"/>
      <c r="CG49" s="775"/>
      <c r="CH49" s="775"/>
      <c r="CI49" s="775"/>
      <c r="CJ49" s="775"/>
      <c r="CK49" s="775"/>
      <c r="CL49" s="775"/>
      <c r="CM49" s="775"/>
      <c r="CN49" s="775"/>
      <c r="CO49" s="462"/>
      <c r="CP49" s="462"/>
      <c r="CQ49" s="462"/>
      <c r="CR49" s="462"/>
      <c r="CS49" s="462"/>
      <c r="CT49" s="462"/>
      <c r="CU49" s="462"/>
      <c r="CV49" s="462"/>
      <c r="CW49" s="462"/>
      <c r="CX49" s="462"/>
      <c r="CY49" s="462"/>
      <c r="CZ49" s="462"/>
      <c r="DA49" s="462"/>
      <c r="DB49" s="462"/>
      <c r="DC49" s="462"/>
      <c r="DD49" s="462"/>
    </row>
    <row r="50" spans="1:108" ht="12.75" customHeight="1" x14ac:dyDescent="0.15">
      <c r="A50" s="354" t="s">
        <v>27</v>
      </c>
      <c r="B50" s="354"/>
      <c r="C50" s="354"/>
      <c r="D50" s="354"/>
      <c r="E50" s="354"/>
      <c r="F50" s="118"/>
      <c r="G50" s="349">
        <v>6459</v>
      </c>
      <c r="H50" s="349"/>
      <c r="I50" s="349"/>
      <c r="J50" s="349"/>
      <c r="K50" s="349"/>
      <c r="L50" s="349"/>
      <c r="M50" s="166"/>
      <c r="N50" s="166"/>
      <c r="O50" s="349">
        <v>2585</v>
      </c>
      <c r="P50" s="349"/>
      <c r="Q50" s="349"/>
      <c r="R50" s="349"/>
      <c r="S50" s="349"/>
      <c r="T50" s="349"/>
      <c r="U50" s="166"/>
      <c r="V50" s="166"/>
      <c r="W50" s="291" t="s">
        <v>673</v>
      </c>
      <c r="X50" s="291"/>
      <c r="Y50" s="291"/>
      <c r="Z50" s="291"/>
      <c r="AA50" s="291"/>
      <c r="AB50" s="291"/>
      <c r="AC50" s="166"/>
      <c r="AD50" s="166"/>
      <c r="AE50" s="291">
        <v>3418</v>
      </c>
      <c r="AF50" s="291"/>
      <c r="AG50" s="291"/>
      <c r="AH50" s="291"/>
      <c r="AI50" s="291"/>
      <c r="AJ50" s="291"/>
      <c r="AK50" s="166"/>
      <c r="AL50" s="166"/>
      <c r="AM50" s="349">
        <v>49</v>
      </c>
      <c r="AN50" s="349"/>
      <c r="AO50" s="349"/>
      <c r="AP50" s="349"/>
      <c r="AQ50" s="349"/>
      <c r="AR50" s="349"/>
      <c r="AS50" s="166"/>
      <c r="AT50" s="166"/>
      <c r="AU50" s="349">
        <v>15</v>
      </c>
      <c r="AV50" s="349"/>
      <c r="AW50" s="349"/>
      <c r="AX50" s="349"/>
      <c r="AY50" s="349"/>
      <c r="AZ50" s="349"/>
      <c r="BA50" s="166"/>
      <c r="BB50" s="166"/>
      <c r="BC50" s="291" t="s">
        <v>673</v>
      </c>
      <c r="BD50" s="291"/>
      <c r="BE50" s="291"/>
      <c r="BF50" s="291"/>
      <c r="BG50" s="291"/>
      <c r="BH50" s="291"/>
      <c r="BI50" s="291"/>
      <c r="BJ50" s="319" t="s">
        <v>698</v>
      </c>
      <c r="BK50" s="319"/>
      <c r="BL50" s="319"/>
      <c r="BM50" s="319"/>
      <c r="BN50" s="319"/>
      <c r="BO50" s="319" t="s">
        <v>698</v>
      </c>
      <c r="BP50" s="319"/>
      <c r="BQ50" s="319"/>
      <c r="BR50" s="319"/>
      <c r="BS50" s="319"/>
      <c r="BT50" s="319" t="s">
        <v>698</v>
      </c>
      <c r="BU50" s="319"/>
      <c r="BV50" s="319"/>
      <c r="BW50" s="319"/>
      <c r="BX50" s="319"/>
      <c r="BY50" s="319">
        <v>6401</v>
      </c>
      <c r="BZ50" s="319"/>
      <c r="CA50" s="319"/>
      <c r="CB50" s="319"/>
      <c r="CC50" s="319"/>
      <c r="CD50" s="319"/>
      <c r="CE50" s="391">
        <v>6</v>
      </c>
      <c r="CF50" s="391"/>
      <c r="CG50" s="391"/>
      <c r="CH50" s="391"/>
      <c r="CI50" s="391"/>
      <c r="CJ50" s="391" t="s">
        <v>698</v>
      </c>
      <c r="CK50" s="391"/>
      <c r="CL50" s="391"/>
      <c r="CM50" s="391"/>
      <c r="CN50" s="391"/>
      <c r="CO50" s="319" t="s">
        <v>698</v>
      </c>
      <c r="CP50" s="319"/>
      <c r="CQ50" s="319"/>
      <c r="CR50" s="319"/>
      <c r="CS50" s="319"/>
      <c r="CT50" s="319"/>
      <c r="CU50" s="319" t="s">
        <v>698</v>
      </c>
      <c r="CV50" s="319"/>
      <c r="CW50" s="319"/>
      <c r="CX50" s="319"/>
      <c r="CY50" s="319"/>
      <c r="CZ50" s="319" t="s">
        <v>698</v>
      </c>
      <c r="DA50" s="319"/>
      <c r="DB50" s="319"/>
      <c r="DC50" s="319"/>
      <c r="DD50" s="319"/>
    </row>
    <row r="51" spans="1:108" ht="12.75" customHeight="1" x14ac:dyDescent="0.15">
      <c r="A51" s="354" t="s">
        <v>11</v>
      </c>
      <c r="B51" s="354"/>
      <c r="C51" s="354"/>
      <c r="D51" s="354"/>
      <c r="E51" s="354"/>
      <c r="F51" s="118"/>
      <c r="G51" s="349">
        <v>2539</v>
      </c>
      <c r="H51" s="349"/>
      <c r="I51" s="349"/>
      <c r="J51" s="349"/>
      <c r="K51" s="349"/>
      <c r="L51" s="349"/>
      <c r="M51" s="166"/>
      <c r="N51" s="166"/>
      <c r="O51" s="349">
        <v>76</v>
      </c>
      <c r="P51" s="349"/>
      <c r="Q51" s="349"/>
      <c r="R51" s="349"/>
      <c r="S51" s="349"/>
      <c r="T51" s="349"/>
      <c r="U51" s="166"/>
      <c r="V51" s="166"/>
      <c r="W51" s="349">
        <v>6</v>
      </c>
      <c r="X51" s="349"/>
      <c r="Y51" s="349"/>
      <c r="Z51" s="349"/>
      <c r="AA51" s="349"/>
      <c r="AB51" s="349"/>
      <c r="AC51" s="166"/>
      <c r="AD51" s="166"/>
      <c r="AE51" s="349">
        <v>627</v>
      </c>
      <c r="AF51" s="349"/>
      <c r="AG51" s="349"/>
      <c r="AH51" s="349"/>
      <c r="AI51" s="349"/>
      <c r="AJ51" s="349"/>
      <c r="AK51" s="166"/>
      <c r="AL51" s="166"/>
      <c r="AM51" s="349">
        <v>1270</v>
      </c>
      <c r="AN51" s="349"/>
      <c r="AO51" s="349"/>
      <c r="AP51" s="349"/>
      <c r="AQ51" s="349"/>
      <c r="AR51" s="349"/>
      <c r="AS51" s="166"/>
      <c r="AT51" s="166"/>
      <c r="AU51" s="349">
        <v>284</v>
      </c>
      <c r="AV51" s="349"/>
      <c r="AW51" s="349"/>
      <c r="AX51" s="349"/>
      <c r="AY51" s="349"/>
      <c r="AZ51" s="349"/>
      <c r="BA51" s="166"/>
      <c r="BB51" s="166"/>
      <c r="BC51" s="291">
        <v>426</v>
      </c>
      <c r="BD51" s="291"/>
      <c r="BE51" s="291"/>
      <c r="BF51" s="291"/>
      <c r="BG51" s="291"/>
      <c r="BH51" s="291"/>
      <c r="BI51" s="291"/>
      <c r="BJ51" s="319">
        <v>177</v>
      </c>
      <c r="BK51" s="319"/>
      <c r="BL51" s="319"/>
      <c r="BM51" s="319"/>
      <c r="BN51" s="319"/>
      <c r="BO51" s="319">
        <v>160</v>
      </c>
      <c r="BP51" s="319"/>
      <c r="BQ51" s="319"/>
      <c r="BR51" s="319"/>
      <c r="BS51" s="319"/>
      <c r="BT51" s="319">
        <v>73</v>
      </c>
      <c r="BU51" s="319"/>
      <c r="BV51" s="319"/>
      <c r="BW51" s="319"/>
      <c r="BX51" s="319"/>
      <c r="BY51" s="319">
        <v>1764</v>
      </c>
      <c r="BZ51" s="319"/>
      <c r="CA51" s="319"/>
      <c r="CB51" s="319"/>
      <c r="CC51" s="319"/>
      <c r="CD51" s="319"/>
      <c r="CE51" s="391">
        <v>773</v>
      </c>
      <c r="CF51" s="391"/>
      <c r="CG51" s="391"/>
      <c r="CH51" s="391"/>
      <c r="CI51" s="391"/>
      <c r="CJ51" s="391">
        <v>6</v>
      </c>
      <c r="CK51" s="391"/>
      <c r="CL51" s="391"/>
      <c r="CM51" s="391"/>
      <c r="CN51" s="391"/>
      <c r="CO51" s="391">
        <v>317</v>
      </c>
      <c r="CP51" s="391"/>
      <c r="CQ51" s="391"/>
      <c r="CR51" s="391"/>
      <c r="CS51" s="391"/>
      <c r="CT51" s="391"/>
      <c r="CU51" s="319">
        <v>121</v>
      </c>
      <c r="CV51" s="319"/>
      <c r="CW51" s="319"/>
      <c r="CX51" s="319"/>
      <c r="CY51" s="319"/>
      <c r="CZ51" s="319">
        <v>3</v>
      </c>
      <c r="DA51" s="319"/>
      <c r="DB51" s="319"/>
      <c r="DC51" s="319"/>
      <c r="DD51" s="319"/>
    </row>
    <row r="52" spans="1:108" ht="12.75" customHeight="1" x14ac:dyDescent="0.15">
      <c r="A52" s="354" t="s">
        <v>2</v>
      </c>
      <c r="B52" s="354"/>
      <c r="C52" s="354"/>
      <c r="D52" s="354"/>
      <c r="E52" s="354"/>
      <c r="F52" s="118"/>
      <c r="G52" s="349">
        <v>2599</v>
      </c>
      <c r="H52" s="349"/>
      <c r="I52" s="349"/>
      <c r="J52" s="349"/>
      <c r="K52" s="349"/>
      <c r="L52" s="349"/>
      <c r="M52" s="166"/>
      <c r="N52" s="166"/>
      <c r="O52" s="349">
        <v>244</v>
      </c>
      <c r="P52" s="349"/>
      <c r="Q52" s="349"/>
      <c r="R52" s="349"/>
      <c r="S52" s="349"/>
      <c r="T52" s="349"/>
      <c r="U52" s="166"/>
      <c r="V52" s="166"/>
      <c r="W52" s="349">
        <v>40</v>
      </c>
      <c r="X52" s="349"/>
      <c r="Y52" s="349"/>
      <c r="Z52" s="349"/>
      <c r="AA52" s="349"/>
      <c r="AB52" s="349"/>
      <c r="AC52" s="166"/>
      <c r="AD52" s="166"/>
      <c r="AE52" s="349">
        <v>397</v>
      </c>
      <c r="AF52" s="349"/>
      <c r="AG52" s="349"/>
      <c r="AH52" s="349"/>
      <c r="AI52" s="349"/>
      <c r="AJ52" s="349"/>
      <c r="AK52" s="166"/>
      <c r="AL52" s="166"/>
      <c r="AM52" s="349">
        <v>911</v>
      </c>
      <c r="AN52" s="349"/>
      <c r="AO52" s="349"/>
      <c r="AP52" s="349"/>
      <c r="AQ52" s="349"/>
      <c r="AR52" s="349"/>
      <c r="AS52" s="166"/>
      <c r="AT52" s="166"/>
      <c r="AU52" s="349">
        <v>683</v>
      </c>
      <c r="AV52" s="349"/>
      <c r="AW52" s="349"/>
      <c r="AX52" s="349"/>
      <c r="AY52" s="349"/>
      <c r="AZ52" s="349"/>
      <c r="BA52" s="166"/>
      <c r="BB52" s="166"/>
      <c r="BC52" s="291">
        <v>1599</v>
      </c>
      <c r="BD52" s="291"/>
      <c r="BE52" s="291"/>
      <c r="BF52" s="291"/>
      <c r="BG52" s="291"/>
      <c r="BH52" s="291"/>
      <c r="BI52" s="291"/>
      <c r="BJ52" s="319">
        <v>390</v>
      </c>
      <c r="BK52" s="319"/>
      <c r="BL52" s="319"/>
      <c r="BM52" s="319"/>
      <c r="BN52" s="319"/>
      <c r="BO52" s="319">
        <v>761</v>
      </c>
      <c r="BP52" s="319"/>
      <c r="BQ52" s="319"/>
      <c r="BR52" s="319"/>
      <c r="BS52" s="319"/>
      <c r="BT52" s="319">
        <v>373</v>
      </c>
      <c r="BU52" s="319"/>
      <c r="BV52" s="319"/>
      <c r="BW52" s="319"/>
      <c r="BX52" s="319"/>
      <c r="BY52" s="319">
        <v>1402</v>
      </c>
      <c r="BZ52" s="319"/>
      <c r="CA52" s="319"/>
      <c r="CB52" s="319"/>
      <c r="CC52" s="319"/>
      <c r="CD52" s="319"/>
      <c r="CE52" s="391">
        <v>375</v>
      </c>
      <c r="CF52" s="391"/>
      <c r="CG52" s="391"/>
      <c r="CH52" s="391"/>
      <c r="CI52" s="391"/>
      <c r="CJ52" s="391">
        <v>22</v>
      </c>
      <c r="CK52" s="391"/>
      <c r="CL52" s="391"/>
      <c r="CM52" s="391"/>
      <c r="CN52" s="391"/>
      <c r="CO52" s="319">
        <v>852</v>
      </c>
      <c r="CP52" s="319"/>
      <c r="CQ52" s="319"/>
      <c r="CR52" s="319"/>
      <c r="CS52" s="319"/>
      <c r="CT52" s="319"/>
      <c r="CU52" s="319">
        <v>368</v>
      </c>
      <c r="CV52" s="319"/>
      <c r="CW52" s="319"/>
      <c r="CX52" s="319"/>
      <c r="CY52" s="319"/>
      <c r="CZ52" s="319">
        <v>19</v>
      </c>
      <c r="DA52" s="319"/>
      <c r="DB52" s="319"/>
      <c r="DC52" s="319"/>
      <c r="DD52" s="319"/>
    </row>
    <row r="53" spans="1:108" ht="12.75" customHeight="1" x14ac:dyDescent="0.15">
      <c r="A53" s="354" t="s">
        <v>25</v>
      </c>
      <c r="B53" s="354"/>
      <c r="C53" s="354"/>
      <c r="D53" s="354"/>
      <c r="E53" s="354"/>
      <c r="F53" s="118"/>
      <c r="G53" s="349">
        <v>2510</v>
      </c>
      <c r="H53" s="349"/>
      <c r="I53" s="349"/>
      <c r="J53" s="349"/>
      <c r="K53" s="349"/>
      <c r="L53" s="349"/>
      <c r="M53" s="166"/>
      <c r="N53" s="166"/>
      <c r="O53" s="349">
        <v>452</v>
      </c>
      <c r="P53" s="349"/>
      <c r="Q53" s="349"/>
      <c r="R53" s="349"/>
      <c r="S53" s="349"/>
      <c r="T53" s="349"/>
      <c r="U53" s="166"/>
      <c r="V53" s="166"/>
      <c r="W53" s="349">
        <v>49</v>
      </c>
      <c r="X53" s="349"/>
      <c r="Y53" s="349"/>
      <c r="Z53" s="349"/>
      <c r="AA53" s="349"/>
      <c r="AB53" s="349"/>
      <c r="AC53" s="166"/>
      <c r="AD53" s="166"/>
      <c r="AE53" s="349">
        <v>435</v>
      </c>
      <c r="AF53" s="349"/>
      <c r="AG53" s="349"/>
      <c r="AH53" s="349"/>
      <c r="AI53" s="349"/>
      <c r="AJ53" s="349"/>
      <c r="AK53" s="166"/>
      <c r="AL53" s="166"/>
      <c r="AM53" s="349">
        <v>945</v>
      </c>
      <c r="AN53" s="349"/>
      <c r="AO53" s="349"/>
      <c r="AP53" s="349"/>
      <c r="AQ53" s="349"/>
      <c r="AR53" s="349"/>
      <c r="AS53" s="166"/>
      <c r="AT53" s="166"/>
      <c r="AU53" s="349">
        <v>343</v>
      </c>
      <c r="AV53" s="349"/>
      <c r="AW53" s="349"/>
      <c r="AX53" s="349"/>
      <c r="AY53" s="349"/>
      <c r="AZ53" s="349"/>
      <c r="BA53" s="166"/>
      <c r="BB53" s="166"/>
      <c r="BC53" s="291">
        <v>1788</v>
      </c>
      <c r="BD53" s="291"/>
      <c r="BE53" s="291"/>
      <c r="BF53" s="291"/>
      <c r="BG53" s="291"/>
      <c r="BH53" s="291"/>
      <c r="BI53" s="291"/>
      <c r="BJ53" s="319">
        <v>432</v>
      </c>
      <c r="BK53" s="319"/>
      <c r="BL53" s="319"/>
      <c r="BM53" s="319"/>
      <c r="BN53" s="319"/>
      <c r="BO53" s="319">
        <v>928</v>
      </c>
      <c r="BP53" s="319"/>
      <c r="BQ53" s="319"/>
      <c r="BR53" s="319"/>
      <c r="BS53" s="319"/>
      <c r="BT53" s="319">
        <v>339</v>
      </c>
      <c r="BU53" s="319"/>
      <c r="BV53" s="319"/>
      <c r="BW53" s="319"/>
      <c r="BX53" s="319"/>
      <c r="BY53" s="319">
        <v>1711</v>
      </c>
      <c r="BZ53" s="319"/>
      <c r="CA53" s="319"/>
      <c r="CB53" s="319"/>
      <c r="CC53" s="319"/>
      <c r="CD53" s="319"/>
      <c r="CE53" s="391">
        <v>467</v>
      </c>
      <c r="CF53" s="391"/>
      <c r="CG53" s="391"/>
      <c r="CH53" s="391"/>
      <c r="CI53" s="391"/>
      <c r="CJ53" s="391">
        <v>22</v>
      </c>
      <c r="CK53" s="391"/>
      <c r="CL53" s="391"/>
      <c r="CM53" s="391"/>
      <c r="CN53" s="391"/>
      <c r="CO53" s="319">
        <v>1008</v>
      </c>
      <c r="CP53" s="319"/>
      <c r="CQ53" s="319"/>
      <c r="CR53" s="319"/>
      <c r="CS53" s="319"/>
      <c r="CT53" s="319"/>
      <c r="CU53" s="319">
        <v>465</v>
      </c>
      <c r="CV53" s="319"/>
      <c r="CW53" s="319"/>
      <c r="CX53" s="319"/>
      <c r="CY53" s="319"/>
      <c r="CZ53" s="319">
        <v>22</v>
      </c>
      <c r="DA53" s="319"/>
      <c r="DB53" s="319"/>
      <c r="DC53" s="319"/>
      <c r="DD53" s="319"/>
    </row>
    <row r="54" spans="1:108" ht="12.75" customHeight="1" x14ac:dyDescent="0.15">
      <c r="A54" s="354" t="s">
        <v>33</v>
      </c>
      <c r="B54" s="354"/>
      <c r="C54" s="354"/>
      <c r="D54" s="354"/>
      <c r="E54" s="354"/>
      <c r="F54" s="118"/>
      <c r="G54" s="349">
        <v>2876</v>
      </c>
      <c r="H54" s="349"/>
      <c r="I54" s="349"/>
      <c r="J54" s="349"/>
      <c r="K54" s="349"/>
      <c r="L54" s="349"/>
      <c r="M54" s="166"/>
      <c r="N54" s="166"/>
      <c r="O54" s="349">
        <v>700</v>
      </c>
      <c r="P54" s="349"/>
      <c r="Q54" s="349"/>
      <c r="R54" s="349"/>
      <c r="S54" s="349"/>
      <c r="T54" s="349"/>
      <c r="U54" s="166"/>
      <c r="V54" s="166"/>
      <c r="W54" s="349">
        <v>99</v>
      </c>
      <c r="X54" s="349"/>
      <c r="Y54" s="349"/>
      <c r="Z54" s="349"/>
      <c r="AA54" s="349"/>
      <c r="AB54" s="349"/>
      <c r="AC54" s="166"/>
      <c r="AD54" s="166"/>
      <c r="AE54" s="349">
        <v>519</v>
      </c>
      <c r="AF54" s="349"/>
      <c r="AG54" s="349"/>
      <c r="AH54" s="349"/>
      <c r="AI54" s="349"/>
      <c r="AJ54" s="349"/>
      <c r="AK54" s="166"/>
      <c r="AL54" s="166"/>
      <c r="AM54" s="349">
        <v>983</v>
      </c>
      <c r="AN54" s="349"/>
      <c r="AO54" s="349"/>
      <c r="AP54" s="349"/>
      <c r="AQ54" s="349"/>
      <c r="AR54" s="349"/>
      <c r="AS54" s="166"/>
      <c r="AT54" s="166"/>
      <c r="AU54" s="349">
        <v>283</v>
      </c>
      <c r="AV54" s="349"/>
      <c r="AW54" s="349"/>
      <c r="AX54" s="349"/>
      <c r="AY54" s="349"/>
      <c r="AZ54" s="349"/>
      <c r="BA54" s="166"/>
      <c r="BB54" s="166"/>
      <c r="BC54" s="291">
        <v>1909</v>
      </c>
      <c r="BD54" s="291"/>
      <c r="BE54" s="291"/>
      <c r="BF54" s="291"/>
      <c r="BG54" s="291"/>
      <c r="BH54" s="291"/>
      <c r="BI54" s="291"/>
      <c r="BJ54" s="319">
        <v>516</v>
      </c>
      <c r="BK54" s="319"/>
      <c r="BL54" s="319"/>
      <c r="BM54" s="319"/>
      <c r="BN54" s="319"/>
      <c r="BO54" s="319">
        <v>977</v>
      </c>
      <c r="BP54" s="319"/>
      <c r="BQ54" s="319"/>
      <c r="BR54" s="319"/>
      <c r="BS54" s="319"/>
      <c r="BT54" s="319">
        <v>278</v>
      </c>
      <c r="BU54" s="319"/>
      <c r="BV54" s="319"/>
      <c r="BW54" s="319"/>
      <c r="BX54" s="319"/>
      <c r="BY54" s="319">
        <v>2080</v>
      </c>
      <c r="BZ54" s="319"/>
      <c r="CA54" s="319"/>
      <c r="CB54" s="319"/>
      <c r="CC54" s="319"/>
      <c r="CD54" s="319"/>
      <c r="CE54" s="391">
        <v>459</v>
      </c>
      <c r="CF54" s="391"/>
      <c r="CG54" s="391"/>
      <c r="CH54" s="391"/>
      <c r="CI54" s="391"/>
      <c r="CJ54" s="391">
        <v>11</v>
      </c>
      <c r="CK54" s="391"/>
      <c r="CL54" s="391"/>
      <c r="CM54" s="391"/>
      <c r="CN54" s="391"/>
      <c r="CO54" s="319">
        <v>1124</v>
      </c>
      <c r="CP54" s="319"/>
      <c r="CQ54" s="319"/>
      <c r="CR54" s="319"/>
      <c r="CS54" s="319"/>
      <c r="CT54" s="319"/>
      <c r="CU54" s="319">
        <v>459</v>
      </c>
      <c r="CV54" s="319"/>
      <c r="CW54" s="319"/>
      <c r="CX54" s="319"/>
      <c r="CY54" s="319"/>
      <c r="CZ54" s="319">
        <v>11</v>
      </c>
      <c r="DA54" s="319"/>
      <c r="DB54" s="319"/>
      <c r="DC54" s="319"/>
      <c r="DD54" s="319"/>
    </row>
    <row r="55" spans="1:108" ht="12.75" customHeight="1" x14ac:dyDescent="0.15">
      <c r="A55" s="354" t="s">
        <v>450</v>
      </c>
      <c r="B55" s="354"/>
      <c r="C55" s="354"/>
      <c r="D55" s="354"/>
      <c r="E55" s="354"/>
      <c r="F55" s="118"/>
      <c r="G55" s="349">
        <v>3328</v>
      </c>
      <c r="H55" s="349"/>
      <c r="I55" s="349"/>
      <c r="J55" s="349"/>
      <c r="K55" s="349"/>
      <c r="L55" s="349"/>
      <c r="M55" s="166"/>
      <c r="N55" s="166"/>
      <c r="O55" s="349">
        <v>829</v>
      </c>
      <c r="P55" s="349"/>
      <c r="Q55" s="349"/>
      <c r="R55" s="349"/>
      <c r="S55" s="349"/>
      <c r="T55" s="349"/>
      <c r="U55" s="166"/>
      <c r="V55" s="166"/>
      <c r="W55" s="349">
        <v>109</v>
      </c>
      <c r="X55" s="349"/>
      <c r="Y55" s="349"/>
      <c r="Z55" s="349"/>
      <c r="AA55" s="349"/>
      <c r="AB55" s="349"/>
      <c r="AC55" s="166"/>
      <c r="AD55" s="166"/>
      <c r="AE55" s="349">
        <v>728</v>
      </c>
      <c r="AF55" s="349"/>
      <c r="AG55" s="349"/>
      <c r="AH55" s="349"/>
      <c r="AI55" s="349"/>
      <c r="AJ55" s="349"/>
      <c r="AK55" s="166"/>
      <c r="AL55" s="166"/>
      <c r="AM55" s="349">
        <v>1098</v>
      </c>
      <c r="AN55" s="349"/>
      <c r="AO55" s="349"/>
      <c r="AP55" s="349"/>
      <c r="AQ55" s="349"/>
      <c r="AR55" s="349"/>
      <c r="AS55" s="166"/>
      <c r="AT55" s="166"/>
      <c r="AU55" s="349">
        <v>256</v>
      </c>
      <c r="AV55" s="349"/>
      <c r="AW55" s="349"/>
      <c r="AX55" s="349"/>
      <c r="AY55" s="349"/>
      <c r="AZ55" s="349"/>
      <c r="BA55" s="166"/>
      <c r="BB55" s="166"/>
      <c r="BC55" s="291">
        <v>2226</v>
      </c>
      <c r="BD55" s="291"/>
      <c r="BE55" s="291"/>
      <c r="BF55" s="291"/>
      <c r="BG55" s="291"/>
      <c r="BH55" s="291"/>
      <c r="BI55" s="291"/>
      <c r="BJ55" s="319">
        <v>727</v>
      </c>
      <c r="BK55" s="319"/>
      <c r="BL55" s="319"/>
      <c r="BM55" s="319"/>
      <c r="BN55" s="319"/>
      <c r="BO55" s="319">
        <v>1095</v>
      </c>
      <c r="BP55" s="319"/>
      <c r="BQ55" s="319"/>
      <c r="BR55" s="319"/>
      <c r="BS55" s="319"/>
      <c r="BT55" s="319">
        <v>254</v>
      </c>
      <c r="BU55" s="319"/>
      <c r="BV55" s="319"/>
      <c r="BW55" s="319"/>
      <c r="BX55" s="319"/>
      <c r="BY55" s="319">
        <v>2447</v>
      </c>
      <c r="BZ55" s="319"/>
      <c r="CA55" s="319"/>
      <c r="CB55" s="319"/>
      <c r="CC55" s="319"/>
      <c r="CD55" s="319"/>
      <c r="CE55" s="391">
        <v>459</v>
      </c>
      <c r="CF55" s="391"/>
      <c r="CG55" s="391"/>
      <c r="CH55" s="391"/>
      <c r="CI55" s="391"/>
      <c r="CJ55" s="391">
        <v>14</v>
      </c>
      <c r="CK55" s="391"/>
      <c r="CL55" s="391"/>
      <c r="CM55" s="391"/>
      <c r="CN55" s="391"/>
      <c r="CO55" s="319">
        <v>1349</v>
      </c>
      <c r="CP55" s="319"/>
      <c r="CQ55" s="319"/>
      <c r="CR55" s="319"/>
      <c r="CS55" s="319"/>
      <c r="CT55" s="319"/>
      <c r="CU55" s="319">
        <v>458</v>
      </c>
      <c r="CV55" s="319"/>
      <c r="CW55" s="319"/>
      <c r="CX55" s="319"/>
      <c r="CY55" s="319"/>
      <c r="CZ55" s="319">
        <v>14</v>
      </c>
      <c r="DA55" s="319"/>
      <c r="DB55" s="319"/>
      <c r="DC55" s="319"/>
      <c r="DD55" s="319"/>
    </row>
    <row r="56" spans="1:108" ht="12.75" customHeight="1" x14ac:dyDescent="0.15">
      <c r="A56" s="354" t="s">
        <v>544</v>
      </c>
      <c r="B56" s="354"/>
      <c r="C56" s="354"/>
      <c r="D56" s="354"/>
      <c r="E56" s="354"/>
      <c r="F56" s="118"/>
      <c r="G56" s="349">
        <v>3783</v>
      </c>
      <c r="H56" s="349"/>
      <c r="I56" s="349"/>
      <c r="J56" s="349"/>
      <c r="K56" s="349"/>
      <c r="L56" s="349"/>
      <c r="M56" s="166"/>
      <c r="N56" s="166"/>
      <c r="O56" s="349">
        <v>819</v>
      </c>
      <c r="P56" s="349"/>
      <c r="Q56" s="349"/>
      <c r="R56" s="349"/>
      <c r="S56" s="349"/>
      <c r="T56" s="349"/>
      <c r="U56" s="166"/>
      <c r="V56" s="166"/>
      <c r="W56" s="349">
        <v>140</v>
      </c>
      <c r="X56" s="349"/>
      <c r="Y56" s="349"/>
      <c r="Z56" s="349"/>
      <c r="AA56" s="349"/>
      <c r="AB56" s="349"/>
      <c r="AC56" s="166"/>
      <c r="AD56" s="166"/>
      <c r="AE56" s="349">
        <v>983</v>
      </c>
      <c r="AF56" s="349"/>
      <c r="AG56" s="349"/>
      <c r="AH56" s="349"/>
      <c r="AI56" s="349"/>
      <c r="AJ56" s="349"/>
      <c r="AK56" s="166"/>
      <c r="AL56" s="166"/>
      <c r="AM56" s="349">
        <v>1239</v>
      </c>
      <c r="AN56" s="349"/>
      <c r="AO56" s="349"/>
      <c r="AP56" s="349"/>
      <c r="AQ56" s="349"/>
      <c r="AR56" s="349"/>
      <c r="AS56" s="166"/>
      <c r="AT56" s="166"/>
      <c r="AU56" s="349">
        <v>240</v>
      </c>
      <c r="AV56" s="349"/>
      <c r="AW56" s="349"/>
      <c r="AX56" s="349"/>
      <c r="AY56" s="349"/>
      <c r="AZ56" s="349"/>
      <c r="BA56" s="166"/>
      <c r="BB56" s="166"/>
      <c r="BC56" s="291">
        <v>2658</v>
      </c>
      <c r="BD56" s="291"/>
      <c r="BE56" s="291"/>
      <c r="BF56" s="291"/>
      <c r="BG56" s="291"/>
      <c r="BH56" s="291"/>
      <c r="BI56" s="291"/>
      <c r="BJ56" s="319">
        <v>981</v>
      </c>
      <c r="BK56" s="319"/>
      <c r="BL56" s="319"/>
      <c r="BM56" s="319"/>
      <c r="BN56" s="319"/>
      <c r="BO56" s="319">
        <v>1236</v>
      </c>
      <c r="BP56" s="319"/>
      <c r="BQ56" s="319"/>
      <c r="BR56" s="319"/>
      <c r="BS56" s="319"/>
      <c r="BT56" s="319">
        <v>239</v>
      </c>
      <c r="BU56" s="319"/>
      <c r="BV56" s="319"/>
      <c r="BW56" s="319"/>
      <c r="BX56" s="319"/>
      <c r="BY56" s="319">
        <v>2968</v>
      </c>
      <c r="BZ56" s="319"/>
      <c r="CA56" s="319"/>
      <c r="CB56" s="319"/>
      <c r="CC56" s="319"/>
      <c r="CD56" s="319"/>
      <c r="CE56" s="391">
        <v>649</v>
      </c>
      <c r="CF56" s="391"/>
      <c r="CG56" s="391"/>
      <c r="CH56" s="391"/>
      <c r="CI56" s="391"/>
      <c r="CJ56" s="391">
        <v>15</v>
      </c>
      <c r="CK56" s="391"/>
      <c r="CL56" s="391"/>
      <c r="CM56" s="391"/>
      <c r="CN56" s="391"/>
      <c r="CO56" s="319">
        <v>1844</v>
      </c>
      <c r="CP56" s="319"/>
      <c r="CQ56" s="319"/>
      <c r="CR56" s="319"/>
      <c r="CS56" s="319"/>
      <c r="CT56" s="319"/>
      <c r="CU56" s="319">
        <v>646</v>
      </c>
      <c r="CV56" s="319"/>
      <c r="CW56" s="319"/>
      <c r="CX56" s="319"/>
      <c r="CY56" s="319"/>
      <c r="CZ56" s="319">
        <v>15</v>
      </c>
      <c r="DA56" s="319"/>
      <c r="DB56" s="319"/>
      <c r="DC56" s="319"/>
      <c r="DD56" s="319"/>
    </row>
    <row r="57" spans="1:108" ht="12.75" customHeight="1" x14ac:dyDescent="0.15">
      <c r="A57" s="354" t="s">
        <v>534</v>
      </c>
      <c r="B57" s="354"/>
      <c r="C57" s="354"/>
      <c r="D57" s="354"/>
      <c r="E57" s="354"/>
      <c r="F57" s="118"/>
      <c r="G57" s="349">
        <v>4332</v>
      </c>
      <c r="H57" s="349"/>
      <c r="I57" s="349"/>
      <c r="J57" s="349"/>
      <c r="K57" s="349"/>
      <c r="L57" s="349"/>
      <c r="M57" s="166"/>
      <c r="N57" s="166"/>
      <c r="O57" s="349">
        <v>854</v>
      </c>
      <c r="P57" s="349"/>
      <c r="Q57" s="349"/>
      <c r="R57" s="349"/>
      <c r="S57" s="349"/>
      <c r="T57" s="349"/>
      <c r="U57" s="166"/>
      <c r="V57" s="166"/>
      <c r="W57" s="349">
        <v>158</v>
      </c>
      <c r="X57" s="349"/>
      <c r="Y57" s="349"/>
      <c r="Z57" s="349"/>
      <c r="AA57" s="349"/>
      <c r="AB57" s="349"/>
      <c r="AC57" s="166"/>
      <c r="AD57" s="166"/>
      <c r="AE57" s="349">
        <v>1367</v>
      </c>
      <c r="AF57" s="349"/>
      <c r="AG57" s="349"/>
      <c r="AH57" s="349"/>
      <c r="AI57" s="349"/>
      <c r="AJ57" s="349"/>
      <c r="AK57" s="166"/>
      <c r="AL57" s="166"/>
      <c r="AM57" s="349">
        <v>1379</v>
      </c>
      <c r="AN57" s="349"/>
      <c r="AO57" s="349"/>
      <c r="AP57" s="349"/>
      <c r="AQ57" s="349"/>
      <c r="AR57" s="349"/>
      <c r="AS57" s="166"/>
      <c r="AT57" s="166"/>
      <c r="AU57" s="349">
        <v>229</v>
      </c>
      <c r="AV57" s="349"/>
      <c r="AW57" s="349"/>
      <c r="AX57" s="349"/>
      <c r="AY57" s="349"/>
      <c r="AZ57" s="349"/>
      <c r="BA57" s="166"/>
      <c r="BB57" s="166"/>
      <c r="BC57" s="291">
        <v>3184</v>
      </c>
      <c r="BD57" s="291"/>
      <c r="BE57" s="291"/>
      <c r="BF57" s="291"/>
      <c r="BG57" s="291"/>
      <c r="BH57" s="291"/>
      <c r="BI57" s="291"/>
      <c r="BJ57" s="319">
        <v>1366</v>
      </c>
      <c r="BK57" s="319"/>
      <c r="BL57" s="319"/>
      <c r="BM57" s="319"/>
      <c r="BN57" s="319"/>
      <c r="BO57" s="319">
        <v>1375</v>
      </c>
      <c r="BP57" s="319"/>
      <c r="BQ57" s="319"/>
      <c r="BR57" s="319"/>
      <c r="BS57" s="319"/>
      <c r="BT57" s="319">
        <v>229</v>
      </c>
      <c r="BU57" s="319"/>
      <c r="BV57" s="319"/>
      <c r="BW57" s="319"/>
      <c r="BX57" s="319"/>
      <c r="BY57" s="319">
        <v>3546</v>
      </c>
      <c r="BZ57" s="319"/>
      <c r="CA57" s="319"/>
      <c r="CB57" s="319"/>
      <c r="CC57" s="319"/>
      <c r="CD57" s="319"/>
      <c r="CE57" s="391">
        <v>806</v>
      </c>
      <c r="CF57" s="391"/>
      <c r="CG57" s="391"/>
      <c r="CH57" s="391"/>
      <c r="CI57" s="391"/>
      <c r="CJ57" s="391">
        <v>16</v>
      </c>
      <c r="CK57" s="391"/>
      <c r="CL57" s="391"/>
      <c r="CM57" s="391"/>
      <c r="CN57" s="391"/>
      <c r="CO57" s="319">
        <v>2401</v>
      </c>
      <c r="CP57" s="319"/>
      <c r="CQ57" s="319"/>
      <c r="CR57" s="319"/>
      <c r="CS57" s="319"/>
      <c r="CT57" s="319"/>
      <c r="CU57" s="319">
        <v>805</v>
      </c>
      <c r="CV57" s="319"/>
      <c r="CW57" s="319"/>
      <c r="CX57" s="319"/>
      <c r="CY57" s="319"/>
      <c r="CZ57" s="319">
        <v>16</v>
      </c>
      <c r="DA57" s="319"/>
      <c r="DB57" s="319"/>
      <c r="DC57" s="319"/>
      <c r="DD57" s="319"/>
    </row>
    <row r="58" spans="1:108" ht="12.75" customHeight="1" x14ac:dyDescent="0.15">
      <c r="A58" s="354" t="s">
        <v>545</v>
      </c>
      <c r="B58" s="354"/>
      <c r="C58" s="354"/>
      <c r="D58" s="354"/>
      <c r="E58" s="354"/>
      <c r="F58" s="118"/>
      <c r="G58" s="349">
        <v>3848</v>
      </c>
      <c r="H58" s="349"/>
      <c r="I58" s="349"/>
      <c r="J58" s="349"/>
      <c r="K58" s="349"/>
      <c r="L58" s="349"/>
      <c r="M58" s="166"/>
      <c r="N58" s="166"/>
      <c r="O58" s="349">
        <v>834</v>
      </c>
      <c r="P58" s="349"/>
      <c r="Q58" s="349"/>
      <c r="R58" s="349"/>
      <c r="S58" s="349"/>
      <c r="T58" s="349"/>
      <c r="U58" s="166"/>
      <c r="V58" s="166"/>
      <c r="W58" s="349">
        <v>186</v>
      </c>
      <c r="X58" s="349"/>
      <c r="Y58" s="349"/>
      <c r="Z58" s="349"/>
      <c r="AA58" s="349"/>
      <c r="AB58" s="349"/>
      <c r="AC58" s="166"/>
      <c r="AD58" s="166"/>
      <c r="AE58" s="349">
        <v>1147</v>
      </c>
      <c r="AF58" s="349"/>
      <c r="AG58" s="349"/>
      <c r="AH58" s="349"/>
      <c r="AI58" s="349"/>
      <c r="AJ58" s="349"/>
      <c r="AK58" s="166"/>
      <c r="AL58" s="166"/>
      <c r="AM58" s="349">
        <v>1219</v>
      </c>
      <c r="AN58" s="349"/>
      <c r="AO58" s="349"/>
      <c r="AP58" s="349"/>
      <c r="AQ58" s="349"/>
      <c r="AR58" s="349"/>
      <c r="AS58" s="166"/>
      <c r="AT58" s="166"/>
      <c r="AU58" s="349">
        <v>181</v>
      </c>
      <c r="AV58" s="349"/>
      <c r="AW58" s="349"/>
      <c r="AX58" s="349"/>
      <c r="AY58" s="349"/>
      <c r="AZ58" s="349"/>
      <c r="BA58" s="166"/>
      <c r="BB58" s="166"/>
      <c r="BC58" s="291">
        <v>2788</v>
      </c>
      <c r="BD58" s="291"/>
      <c r="BE58" s="291"/>
      <c r="BF58" s="291"/>
      <c r="BG58" s="291"/>
      <c r="BH58" s="291"/>
      <c r="BI58" s="291"/>
      <c r="BJ58" s="319">
        <v>1147</v>
      </c>
      <c r="BK58" s="319"/>
      <c r="BL58" s="319"/>
      <c r="BM58" s="319"/>
      <c r="BN58" s="319"/>
      <c r="BO58" s="319">
        <v>1218</v>
      </c>
      <c r="BP58" s="319"/>
      <c r="BQ58" s="319"/>
      <c r="BR58" s="319"/>
      <c r="BS58" s="319"/>
      <c r="BT58" s="319">
        <v>181</v>
      </c>
      <c r="BU58" s="319"/>
      <c r="BV58" s="319"/>
      <c r="BW58" s="319"/>
      <c r="BX58" s="319"/>
      <c r="BY58" s="319">
        <v>3179</v>
      </c>
      <c r="BZ58" s="319"/>
      <c r="CA58" s="319"/>
      <c r="CB58" s="319"/>
      <c r="CC58" s="319"/>
      <c r="CD58" s="319"/>
      <c r="CE58" s="391">
        <v>703</v>
      </c>
      <c r="CF58" s="391"/>
      <c r="CG58" s="391"/>
      <c r="CH58" s="391"/>
      <c r="CI58" s="391"/>
      <c r="CJ58" s="391">
        <v>28</v>
      </c>
      <c r="CK58" s="391"/>
      <c r="CL58" s="391"/>
      <c r="CM58" s="391"/>
      <c r="CN58" s="391"/>
      <c r="CO58" s="319">
        <v>2120</v>
      </c>
      <c r="CP58" s="319"/>
      <c r="CQ58" s="319"/>
      <c r="CR58" s="319"/>
      <c r="CS58" s="319"/>
      <c r="CT58" s="319"/>
      <c r="CU58" s="319">
        <v>703</v>
      </c>
      <c r="CV58" s="319"/>
      <c r="CW58" s="319"/>
      <c r="CX58" s="319"/>
      <c r="CY58" s="319"/>
      <c r="CZ58" s="319">
        <v>28</v>
      </c>
      <c r="DA58" s="319"/>
      <c r="DB58" s="319"/>
      <c r="DC58" s="319"/>
      <c r="DD58" s="319"/>
    </row>
    <row r="59" spans="1:108" ht="12.75" customHeight="1" x14ac:dyDescent="0.15">
      <c r="A59" s="354" t="s">
        <v>546</v>
      </c>
      <c r="B59" s="354"/>
      <c r="C59" s="354"/>
      <c r="D59" s="354"/>
      <c r="E59" s="354"/>
      <c r="F59" s="118"/>
      <c r="G59" s="349">
        <v>3821</v>
      </c>
      <c r="H59" s="349"/>
      <c r="I59" s="349"/>
      <c r="J59" s="349"/>
      <c r="K59" s="349"/>
      <c r="L59" s="349"/>
      <c r="M59" s="166"/>
      <c r="N59" s="166"/>
      <c r="O59" s="349">
        <v>1088</v>
      </c>
      <c r="P59" s="349"/>
      <c r="Q59" s="349"/>
      <c r="R59" s="349"/>
      <c r="S59" s="349"/>
      <c r="T59" s="349"/>
      <c r="U59" s="166"/>
      <c r="V59" s="166"/>
      <c r="W59" s="349">
        <v>159</v>
      </c>
      <c r="X59" s="349"/>
      <c r="Y59" s="349"/>
      <c r="Z59" s="349"/>
      <c r="AA59" s="349"/>
      <c r="AB59" s="349"/>
      <c r="AC59" s="166"/>
      <c r="AD59" s="166"/>
      <c r="AE59" s="349">
        <v>1180</v>
      </c>
      <c r="AF59" s="349"/>
      <c r="AG59" s="349"/>
      <c r="AH59" s="349"/>
      <c r="AI59" s="349"/>
      <c r="AJ59" s="349"/>
      <c r="AK59" s="166"/>
      <c r="AL59" s="166"/>
      <c r="AM59" s="349">
        <v>1058</v>
      </c>
      <c r="AN59" s="349"/>
      <c r="AO59" s="349"/>
      <c r="AP59" s="349"/>
      <c r="AQ59" s="349"/>
      <c r="AR59" s="349"/>
      <c r="AS59" s="166"/>
      <c r="AT59" s="166"/>
      <c r="AU59" s="349">
        <v>129</v>
      </c>
      <c r="AV59" s="349"/>
      <c r="AW59" s="349"/>
      <c r="AX59" s="349"/>
      <c r="AY59" s="349"/>
      <c r="AZ59" s="349"/>
      <c r="BA59" s="166"/>
      <c r="BB59" s="166"/>
      <c r="BC59" s="291">
        <v>2573</v>
      </c>
      <c r="BD59" s="291"/>
      <c r="BE59" s="291"/>
      <c r="BF59" s="291"/>
      <c r="BG59" s="291"/>
      <c r="BH59" s="291"/>
      <c r="BI59" s="291"/>
      <c r="BJ59" s="319">
        <v>1180</v>
      </c>
      <c r="BK59" s="319"/>
      <c r="BL59" s="319"/>
      <c r="BM59" s="319"/>
      <c r="BN59" s="319"/>
      <c r="BO59" s="319">
        <v>1056</v>
      </c>
      <c r="BP59" s="319"/>
      <c r="BQ59" s="319"/>
      <c r="BR59" s="319"/>
      <c r="BS59" s="319"/>
      <c r="BT59" s="319">
        <v>129</v>
      </c>
      <c r="BU59" s="319"/>
      <c r="BV59" s="319"/>
      <c r="BW59" s="319"/>
      <c r="BX59" s="319"/>
      <c r="BY59" s="319">
        <v>3237</v>
      </c>
      <c r="BZ59" s="319"/>
      <c r="CA59" s="319"/>
      <c r="CB59" s="319"/>
      <c r="CC59" s="319"/>
      <c r="CD59" s="319"/>
      <c r="CE59" s="391">
        <v>589</v>
      </c>
      <c r="CF59" s="391"/>
      <c r="CG59" s="391"/>
      <c r="CH59" s="391"/>
      <c r="CI59" s="391"/>
      <c r="CJ59" s="391">
        <v>14</v>
      </c>
      <c r="CK59" s="391"/>
      <c r="CL59" s="391"/>
      <c r="CM59" s="391"/>
      <c r="CN59" s="391"/>
      <c r="CO59" s="319">
        <v>1991</v>
      </c>
      <c r="CP59" s="319"/>
      <c r="CQ59" s="319"/>
      <c r="CR59" s="319"/>
      <c r="CS59" s="319"/>
      <c r="CT59" s="319"/>
      <c r="CU59" s="319">
        <v>589</v>
      </c>
      <c r="CV59" s="319"/>
      <c r="CW59" s="319"/>
      <c r="CX59" s="319"/>
      <c r="CY59" s="319"/>
      <c r="CZ59" s="319">
        <v>14</v>
      </c>
      <c r="DA59" s="319"/>
      <c r="DB59" s="319"/>
      <c r="DC59" s="319"/>
      <c r="DD59" s="319"/>
    </row>
    <row r="60" spans="1:108" ht="12.75" customHeight="1" x14ac:dyDescent="0.15">
      <c r="A60" s="354" t="s">
        <v>547</v>
      </c>
      <c r="B60" s="354"/>
      <c r="C60" s="354"/>
      <c r="D60" s="354"/>
      <c r="E60" s="354"/>
      <c r="F60" s="118"/>
      <c r="G60" s="349">
        <v>3884</v>
      </c>
      <c r="H60" s="349"/>
      <c r="I60" s="349"/>
      <c r="J60" s="349"/>
      <c r="K60" s="349"/>
      <c r="L60" s="349"/>
      <c r="M60" s="166"/>
      <c r="N60" s="166"/>
      <c r="O60" s="349">
        <v>1627</v>
      </c>
      <c r="P60" s="349"/>
      <c r="Q60" s="349"/>
      <c r="R60" s="349"/>
      <c r="S60" s="349"/>
      <c r="T60" s="349"/>
      <c r="U60" s="166"/>
      <c r="V60" s="166"/>
      <c r="W60" s="349">
        <v>235</v>
      </c>
      <c r="X60" s="349"/>
      <c r="Y60" s="349"/>
      <c r="Z60" s="349"/>
      <c r="AA60" s="349"/>
      <c r="AB60" s="349"/>
      <c r="AC60" s="166"/>
      <c r="AD60" s="166"/>
      <c r="AE60" s="349">
        <v>1028</v>
      </c>
      <c r="AF60" s="349"/>
      <c r="AG60" s="349"/>
      <c r="AH60" s="349"/>
      <c r="AI60" s="349"/>
      <c r="AJ60" s="349"/>
      <c r="AK60" s="166"/>
      <c r="AL60" s="166"/>
      <c r="AM60" s="349">
        <v>760</v>
      </c>
      <c r="AN60" s="349"/>
      <c r="AO60" s="349"/>
      <c r="AP60" s="349"/>
      <c r="AQ60" s="349"/>
      <c r="AR60" s="349"/>
      <c r="AS60" s="166"/>
      <c r="AT60" s="166"/>
      <c r="AU60" s="349">
        <v>63</v>
      </c>
      <c r="AV60" s="349"/>
      <c r="AW60" s="349"/>
      <c r="AX60" s="349"/>
      <c r="AY60" s="349"/>
      <c r="AZ60" s="349"/>
      <c r="BA60" s="166"/>
      <c r="BB60" s="166"/>
      <c r="BC60" s="291">
        <v>2147</v>
      </c>
      <c r="BD60" s="291"/>
      <c r="BE60" s="291"/>
      <c r="BF60" s="291"/>
      <c r="BG60" s="291"/>
      <c r="BH60" s="291"/>
      <c r="BI60" s="291"/>
      <c r="BJ60" s="319">
        <v>1028</v>
      </c>
      <c r="BK60" s="319"/>
      <c r="BL60" s="319"/>
      <c r="BM60" s="319"/>
      <c r="BN60" s="319"/>
      <c r="BO60" s="319">
        <v>760</v>
      </c>
      <c r="BP60" s="319"/>
      <c r="BQ60" s="319"/>
      <c r="BR60" s="319"/>
      <c r="BS60" s="319"/>
      <c r="BT60" s="319">
        <v>63</v>
      </c>
      <c r="BU60" s="319"/>
      <c r="BV60" s="319"/>
      <c r="BW60" s="319"/>
      <c r="BX60" s="319"/>
      <c r="BY60" s="319">
        <v>3493</v>
      </c>
      <c r="BZ60" s="319"/>
      <c r="CA60" s="319"/>
      <c r="CB60" s="319"/>
      <c r="CC60" s="319"/>
      <c r="CD60" s="319"/>
      <c r="CE60" s="391">
        <v>423</v>
      </c>
      <c r="CF60" s="391"/>
      <c r="CG60" s="391"/>
      <c r="CH60" s="391"/>
      <c r="CI60" s="391"/>
      <c r="CJ60" s="391">
        <v>9</v>
      </c>
      <c r="CK60" s="391"/>
      <c r="CL60" s="391"/>
      <c r="CM60" s="391"/>
      <c r="CN60" s="391"/>
      <c r="CO60" s="319">
        <v>1756</v>
      </c>
      <c r="CP60" s="319"/>
      <c r="CQ60" s="319"/>
      <c r="CR60" s="319"/>
      <c r="CS60" s="319"/>
      <c r="CT60" s="319"/>
      <c r="CU60" s="319">
        <v>423</v>
      </c>
      <c r="CV60" s="319"/>
      <c r="CW60" s="319"/>
      <c r="CX60" s="319"/>
      <c r="CY60" s="319"/>
      <c r="CZ60" s="319">
        <v>9</v>
      </c>
      <c r="DA60" s="319"/>
      <c r="DB60" s="319"/>
      <c r="DC60" s="319"/>
      <c r="DD60" s="319"/>
    </row>
    <row r="61" spans="1:108" ht="12.75" customHeight="1" x14ac:dyDescent="0.15">
      <c r="A61" s="354" t="s">
        <v>528</v>
      </c>
      <c r="B61" s="354"/>
      <c r="C61" s="354"/>
      <c r="D61" s="354"/>
      <c r="E61" s="354"/>
      <c r="F61" s="118"/>
      <c r="G61" s="349">
        <v>4454</v>
      </c>
      <c r="H61" s="349"/>
      <c r="I61" s="349"/>
      <c r="J61" s="349"/>
      <c r="K61" s="349"/>
      <c r="L61" s="349"/>
      <c r="M61" s="166"/>
      <c r="N61" s="166"/>
      <c r="O61" s="349">
        <v>2886</v>
      </c>
      <c r="P61" s="349"/>
      <c r="Q61" s="349"/>
      <c r="R61" s="349"/>
      <c r="S61" s="349"/>
      <c r="T61" s="349"/>
      <c r="U61" s="166"/>
      <c r="V61" s="166"/>
      <c r="W61" s="349">
        <v>301</v>
      </c>
      <c r="X61" s="349"/>
      <c r="Y61" s="349"/>
      <c r="Z61" s="349"/>
      <c r="AA61" s="349"/>
      <c r="AB61" s="349"/>
      <c r="AC61" s="166"/>
      <c r="AD61" s="166"/>
      <c r="AE61" s="349">
        <v>667</v>
      </c>
      <c r="AF61" s="349"/>
      <c r="AG61" s="349"/>
      <c r="AH61" s="349"/>
      <c r="AI61" s="349"/>
      <c r="AJ61" s="349"/>
      <c r="AK61" s="166"/>
      <c r="AL61" s="166"/>
      <c r="AM61" s="349">
        <v>413</v>
      </c>
      <c r="AN61" s="349"/>
      <c r="AO61" s="349"/>
      <c r="AP61" s="349"/>
      <c r="AQ61" s="349"/>
      <c r="AR61" s="349"/>
      <c r="AS61" s="166"/>
      <c r="AT61" s="166"/>
      <c r="AU61" s="349">
        <v>34</v>
      </c>
      <c r="AV61" s="349"/>
      <c r="AW61" s="349"/>
      <c r="AX61" s="349"/>
      <c r="AY61" s="349"/>
      <c r="AZ61" s="349"/>
      <c r="BA61" s="166"/>
      <c r="BB61" s="166"/>
      <c r="BC61" s="291">
        <v>1469</v>
      </c>
      <c r="BD61" s="291"/>
      <c r="BE61" s="291"/>
      <c r="BF61" s="291"/>
      <c r="BG61" s="291"/>
      <c r="BH61" s="291"/>
      <c r="BI61" s="291"/>
      <c r="BJ61" s="319">
        <v>667</v>
      </c>
      <c r="BK61" s="319"/>
      <c r="BL61" s="319"/>
      <c r="BM61" s="319"/>
      <c r="BN61" s="319"/>
      <c r="BO61" s="319">
        <v>413</v>
      </c>
      <c r="BP61" s="319"/>
      <c r="BQ61" s="319"/>
      <c r="BR61" s="319"/>
      <c r="BS61" s="319"/>
      <c r="BT61" s="319">
        <v>34</v>
      </c>
      <c r="BU61" s="319"/>
      <c r="BV61" s="319"/>
      <c r="BW61" s="319"/>
      <c r="BX61" s="319"/>
      <c r="BY61" s="319">
        <v>4250</v>
      </c>
      <c r="BZ61" s="319"/>
      <c r="CA61" s="319"/>
      <c r="CB61" s="319"/>
      <c r="CC61" s="319"/>
      <c r="CD61" s="319"/>
      <c r="CE61" s="391">
        <v>238</v>
      </c>
      <c r="CF61" s="391"/>
      <c r="CG61" s="391"/>
      <c r="CH61" s="391"/>
      <c r="CI61" s="391"/>
      <c r="CJ61" s="391">
        <v>5</v>
      </c>
      <c r="CK61" s="391"/>
      <c r="CL61" s="391"/>
      <c r="CM61" s="391"/>
      <c r="CN61" s="391"/>
      <c r="CO61" s="319">
        <v>1265</v>
      </c>
      <c r="CP61" s="319"/>
      <c r="CQ61" s="319"/>
      <c r="CR61" s="319"/>
      <c r="CS61" s="319"/>
      <c r="CT61" s="319"/>
      <c r="CU61" s="319">
        <v>238</v>
      </c>
      <c r="CV61" s="319"/>
      <c r="CW61" s="319"/>
      <c r="CX61" s="319"/>
      <c r="CY61" s="319"/>
      <c r="CZ61" s="319">
        <v>5</v>
      </c>
      <c r="DA61" s="319"/>
      <c r="DB61" s="319"/>
      <c r="DC61" s="319"/>
      <c r="DD61" s="319"/>
    </row>
    <row r="62" spans="1:108" ht="12.75" customHeight="1" x14ac:dyDescent="0.15">
      <c r="A62" s="354" t="s">
        <v>548</v>
      </c>
      <c r="B62" s="354"/>
      <c r="C62" s="354"/>
      <c r="D62" s="354"/>
      <c r="E62" s="354"/>
      <c r="F62" s="118"/>
      <c r="G62" s="349">
        <v>5091</v>
      </c>
      <c r="H62" s="349"/>
      <c r="I62" s="349"/>
      <c r="J62" s="349"/>
      <c r="K62" s="349"/>
      <c r="L62" s="349"/>
      <c r="M62" s="166"/>
      <c r="N62" s="166"/>
      <c r="O62" s="349">
        <v>3833</v>
      </c>
      <c r="P62" s="349"/>
      <c r="Q62" s="349"/>
      <c r="R62" s="349"/>
      <c r="S62" s="349"/>
      <c r="T62" s="349"/>
      <c r="U62" s="166"/>
      <c r="V62" s="166"/>
      <c r="W62" s="291">
        <v>350</v>
      </c>
      <c r="X62" s="291"/>
      <c r="Y62" s="291"/>
      <c r="Z62" s="291"/>
      <c r="AA62" s="291"/>
      <c r="AB62" s="291"/>
      <c r="AC62" s="166"/>
      <c r="AD62" s="166"/>
      <c r="AE62" s="349">
        <v>445</v>
      </c>
      <c r="AF62" s="349"/>
      <c r="AG62" s="349"/>
      <c r="AH62" s="349"/>
      <c r="AI62" s="349"/>
      <c r="AJ62" s="349"/>
      <c r="AK62" s="166"/>
      <c r="AL62" s="166"/>
      <c r="AM62" s="349">
        <v>184</v>
      </c>
      <c r="AN62" s="349"/>
      <c r="AO62" s="349"/>
      <c r="AP62" s="349"/>
      <c r="AQ62" s="349"/>
      <c r="AR62" s="349"/>
      <c r="AS62" s="166"/>
      <c r="AT62" s="166"/>
      <c r="AU62" s="349">
        <v>18</v>
      </c>
      <c r="AV62" s="349"/>
      <c r="AW62" s="349"/>
      <c r="AX62" s="349"/>
      <c r="AY62" s="349"/>
      <c r="AZ62" s="349"/>
      <c r="BA62" s="165"/>
      <c r="BB62" s="166"/>
      <c r="BC62" s="291">
        <v>1069</v>
      </c>
      <c r="BD62" s="291"/>
      <c r="BE62" s="291"/>
      <c r="BF62" s="291"/>
      <c r="BG62" s="291"/>
      <c r="BH62" s="291"/>
      <c r="BI62" s="291"/>
      <c r="BJ62" s="319">
        <v>445</v>
      </c>
      <c r="BK62" s="319"/>
      <c r="BL62" s="319"/>
      <c r="BM62" s="319"/>
      <c r="BN62" s="319"/>
      <c r="BO62" s="319">
        <v>184</v>
      </c>
      <c r="BP62" s="319"/>
      <c r="BQ62" s="319"/>
      <c r="BR62" s="319"/>
      <c r="BS62" s="319"/>
      <c r="BT62" s="319">
        <v>18</v>
      </c>
      <c r="BU62" s="319"/>
      <c r="BV62" s="319"/>
      <c r="BW62" s="319"/>
      <c r="BX62" s="319"/>
      <c r="BY62" s="319">
        <v>4996</v>
      </c>
      <c r="BZ62" s="319"/>
      <c r="CA62" s="319"/>
      <c r="CB62" s="319"/>
      <c r="CC62" s="319"/>
      <c r="CD62" s="319"/>
      <c r="CE62" s="391">
        <v>105</v>
      </c>
      <c r="CF62" s="391"/>
      <c r="CG62" s="391"/>
      <c r="CH62" s="391"/>
      <c r="CI62" s="391"/>
      <c r="CJ62" s="391">
        <v>2</v>
      </c>
      <c r="CK62" s="391"/>
      <c r="CL62" s="391"/>
      <c r="CM62" s="391"/>
      <c r="CN62" s="391"/>
      <c r="CO62" s="319">
        <v>974</v>
      </c>
      <c r="CP62" s="319"/>
      <c r="CQ62" s="319"/>
      <c r="CR62" s="319"/>
      <c r="CS62" s="319"/>
      <c r="CT62" s="319"/>
      <c r="CU62" s="319">
        <v>105</v>
      </c>
      <c r="CV62" s="319"/>
      <c r="CW62" s="319"/>
      <c r="CX62" s="319"/>
      <c r="CY62" s="319"/>
      <c r="CZ62" s="319">
        <v>2</v>
      </c>
      <c r="DA62" s="319"/>
      <c r="DB62" s="319"/>
      <c r="DC62" s="319"/>
      <c r="DD62" s="319"/>
    </row>
    <row r="63" spans="1:108" ht="12.75" customHeight="1" x14ac:dyDescent="0.15">
      <c r="A63" s="354" t="s">
        <v>549</v>
      </c>
      <c r="B63" s="354"/>
      <c r="C63" s="354"/>
      <c r="D63" s="354"/>
      <c r="E63" s="354"/>
      <c r="F63" s="118"/>
      <c r="G63" s="349">
        <v>3784</v>
      </c>
      <c r="H63" s="349"/>
      <c r="I63" s="349"/>
      <c r="J63" s="349"/>
      <c r="K63" s="349"/>
      <c r="L63" s="349"/>
      <c r="M63" s="166"/>
      <c r="N63" s="166"/>
      <c r="O63" s="349">
        <v>3163</v>
      </c>
      <c r="P63" s="349"/>
      <c r="Q63" s="349"/>
      <c r="R63" s="349"/>
      <c r="S63" s="349"/>
      <c r="T63" s="349"/>
      <c r="U63" s="166"/>
      <c r="V63" s="166"/>
      <c r="W63" s="291">
        <v>207</v>
      </c>
      <c r="X63" s="291"/>
      <c r="Y63" s="291"/>
      <c r="Z63" s="291"/>
      <c r="AA63" s="291"/>
      <c r="AB63" s="291"/>
      <c r="AC63" s="166"/>
      <c r="AD63" s="166"/>
      <c r="AE63" s="349">
        <v>142</v>
      </c>
      <c r="AF63" s="349"/>
      <c r="AG63" s="349"/>
      <c r="AH63" s="349"/>
      <c r="AI63" s="349"/>
      <c r="AJ63" s="349"/>
      <c r="AK63" s="166"/>
      <c r="AL63" s="166"/>
      <c r="AM63" s="349">
        <v>48</v>
      </c>
      <c r="AN63" s="349"/>
      <c r="AO63" s="349"/>
      <c r="AP63" s="349"/>
      <c r="AQ63" s="349"/>
      <c r="AR63" s="349"/>
      <c r="AS63" s="166"/>
      <c r="AT63" s="166"/>
      <c r="AU63" s="349">
        <v>9</v>
      </c>
      <c r="AV63" s="349"/>
      <c r="AW63" s="349"/>
      <c r="AX63" s="349"/>
      <c r="AY63" s="349"/>
      <c r="AZ63" s="349"/>
      <c r="BA63" s="165"/>
      <c r="BB63" s="166"/>
      <c r="BC63" s="291">
        <v>454</v>
      </c>
      <c r="BD63" s="291"/>
      <c r="BE63" s="291"/>
      <c r="BF63" s="291"/>
      <c r="BG63" s="291"/>
      <c r="BH63" s="291"/>
      <c r="BI63" s="291"/>
      <c r="BJ63" s="319">
        <v>141</v>
      </c>
      <c r="BK63" s="319"/>
      <c r="BL63" s="319"/>
      <c r="BM63" s="319"/>
      <c r="BN63" s="319"/>
      <c r="BO63" s="319">
        <v>48</v>
      </c>
      <c r="BP63" s="319"/>
      <c r="BQ63" s="319"/>
      <c r="BR63" s="319"/>
      <c r="BS63" s="319"/>
      <c r="BT63" s="319">
        <v>9</v>
      </c>
      <c r="BU63" s="319"/>
      <c r="BV63" s="319"/>
      <c r="BW63" s="319"/>
      <c r="BX63" s="319"/>
      <c r="BY63" s="319">
        <v>3752</v>
      </c>
      <c r="BZ63" s="319"/>
      <c r="CA63" s="319"/>
      <c r="CB63" s="319"/>
      <c r="CC63" s="319"/>
      <c r="CD63" s="319"/>
      <c r="CE63" s="391">
        <v>25</v>
      </c>
      <c r="CF63" s="391"/>
      <c r="CG63" s="391"/>
      <c r="CH63" s="391"/>
      <c r="CI63" s="391"/>
      <c r="CJ63" s="391" t="s">
        <v>698</v>
      </c>
      <c r="CK63" s="391"/>
      <c r="CL63" s="391"/>
      <c r="CM63" s="391"/>
      <c r="CN63" s="391"/>
      <c r="CO63" s="319">
        <v>422</v>
      </c>
      <c r="CP63" s="319"/>
      <c r="CQ63" s="319"/>
      <c r="CR63" s="319"/>
      <c r="CS63" s="319"/>
      <c r="CT63" s="319"/>
      <c r="CU63" s="319">
        <v>25</v>
      </c>
      <c r="CV63" s="319"/>
      <c r="CW63" s="319"/>
      <c r="CX63" s="319"/>
      <c r="CY63" s="319"/>
      <c r="CZ63" s="319" t="s">
        <v>698</v>
      </c>
      <c r="DA63" s="319"/>
      <c r="DB63" s="319"/>
      <c r="DC63" s="319"/>
      <c r="DD63" s="319"/>
    </row>
    <row r="64" spans="1:108" ht="12.75" customHeight="1" x14ac:dyDescent="0.15">
      <c r="A64" s="354" t="s">
        <v>550</v>
      </c>
      <c r="B64" s="354"/>
      <c r="C64" s="354"/>
      <c r="D64" s="354"/>
      <c r="E64" s="354"/>
      <c r="F64" s="118"/>
      <c r="G64" s="349">
        <v>2622</v>
      </c>
      <c r="H64" s="349"/>
      <c r="I64" s="349"/>
      <c r="J64" s="349"/>
      <c r="K64" s="349"/>
      <c r="L64" s="349"/>
      <c r="M64" s="166"/>
      <c r="N64" s="166"/>
      <c r="O64" s="349">
        <v>2315</v>
      </c>
      <c r="P64" s="349"/>
      <c r="Q64" s="349"/>
      <c r="R64" s="349"/>
      <c r="S64" s="349"/>
      <c r="T64" s="349"/>
      <c r="U64" s="166"/>
      <c r="V64" s="166"/>
      <c r="W64" s="291">
        <v>113</v>
      </c>
      <c r="X64" s="291"/>
      <c r="Y64" s="291"/>
      <c r="Z64" s="291"/>
      <c r="AA64" s="291"/>
      <c r="AB64" s="291"/>
      <c r="AC64" s="166"/>
      <c r="AD64" s="166"/>
      <c r="AE64" s="349">
        <v>50</v>
      </c>
      <c r="AF64" s="349"/>
      <c r="AG64" s="349"/>
      <c r="AH64" s="349"/>
      <c r="AI64" s="349"/>
      <c r="AJ64" s="349"/>
      <c r="AK64" s="166"/>
      <c r="AL64" s="166"/>
      <c r="AM64" s="349">
        <v>5</v>
      </c>
      <c r="AN64" s="349"/>
      <c r="AO64" s="349"/>
      <c r="AP64" s="349"/>
      <c r="AQ64" s="349"/>
      <c r="AR64" s="349"/>
      <c r="AS64" s="166"/>
      <c r="AT64" s="166"/>
      <c r="AU64" s="291" t="s">
        <v>673</v>
      </c>
      <c r="AV64" s="291"/>
      <c r="AW64" s="291"/>
      <c r="AX64" s="291"/>
      <c r="AY64" s="291"/>
      <c r="AZ64" s="291"/>
      <c r="BA64" s="165"/>
      <c r="BB64" s="166"/>
      <c r="BC64" s="291">
        <v>189</v>
      </c>
      <c r="BD64" s="291"/>
      <c r="BE64" s="291"/>
      <c r="BF64" s="291"/>
      <c r="BG64" s="291"/>
      <c r="BH64" s="291"/>
      <c r="BI64" s="291"/>
      <c r="BJ64" s="319">
        <v>50</v>
      </c>
      <c r="BK64" s="319"/>
      <c r="BL64" s="319"/>
      <c r="BM64" s="319"/>
      <c r="BN64" s="319"/>
      <c r="BO64" s="319">
        <v>5</v>
      </c>
      <c r="BP64" s="319"/>
      <c r="BQ64" s="319"/>
      <c r="BR64" s="319"/>
      <c r="BS64" s="319"/>
      <c r="BT64" s="319" t="s">
        <v>698</v>
      </c>
      <c r="BU64" s="319"/>
      <c r="BV64" s="319"/>
      <c r="BW64" s="319"/>
      <c r="BX64" s="319"/>
      <c r="BY64" s="319">
        <v>2619</v>
      </c>
      <c r="BZ64" s="319"/>
      <c r="CA64" s="319"/>
      <c r="CB64" s="319"/>
      <c r="CC64" s="319"/>
      <c r="CD64" s="319"/>
      <c r="CE64" s="391">
        <v>2</v>
      </c>
      <c r="CF64" s="391"/>
      <c r="CG64" s="391"/>
      <c r="CH64" s="391"/>
      <c r="CI64" s="391"/>
      <c r="CJ64" s="391" t="s">
        <v>698</v>
      </c>
      <c r="CK64" s="391"/>
      <c r="CL64" s="391"/>
      <c r="CM64" s="391"/>
      <c r="CN64" s="391"/>
      <c r="CO64" s="319">
        <v>186</v>
      </c>
      <c r="CP64" s="319"/>
      <c r="CQ64" s="319"/>
      <c r="CR64" s="319"/>
      <c r="CS64" s="319"/>
      <c r="CT64" s="319"/>
      <c r="CU64" s="319">
        <v>2</v>
      </c>
      <c r="CV64" s="319"/>
      <c r="CW64" s="319"/>
      <c r="CX64" s="319"/>
      <c r="CY64" s="319"/>
      <c r="CZ64" s="319" t="s">
        <v>698</v>
      </c>
      <c r="DA64" s="319"/>
      <c r="DB64" s="319"/>
      <c r="DC64" s="319"/>
      <c r="DD64" s="319"/>
    </row>
    <row r="65" spans="1:108" ht="12.75" customHeight="1" x14ac:dyDescent="0.15">
      <c r="A65" s="354" t="s">
        <v>551</v>
      </c>
      <c r="B65" s="354"/>
      <c r="C65" s="354"/>
      <c r="D65" s="354"/>
      <c r="E65" s="354"/>
      <c r="F65" s="118"/>
      <c r="G65" s="349">
        <v>2994</v>
      </c>
      <c r="H65" s="349"/>
      <c r="I65" s="349"/>
      <c r="J65" s="349"/>
      <c r="K65" s="349"/>
      <c r="L65" s="349"/>
      <c r="M65" s="166"/>
      <c r="N65" s="166"/>
      <c r="O65" s="349">
        <v>2814</v>
      </c>
      <c r="P65" s="349"/>
      <c r="Q65" s="349"/>
      <c r="R65" s="349"/>
      <c r="S65" s="349"/>
      <c r="T65" s="349"/>
      <c r="U65" s="166"/>
      <c r="V65" s="166"/>
      <c r="W65" s="349">
        <v>68</v>
      </c>
      <c r="X65" s="349"/>
      <c r="Y65" s="349"/>
      <c r="Z65" s="349"/>
      <c r="AA65" s="349"/>
      <c r="AB65" s="349"/>
      <c r="AC65" s="166"/>
      <c r="AD65" s="166"/>
      <c r="AE65" s="349">
        <v>10</v>
      </c>
      <c r="AF65" s="349"/>
      <c r="AG65" s="349"/>
      <c r="AH65" s="349"/>
      <c r="AI65" s="349"/>
      <c r="AJ65" s="349"/>
      <c r="AK65" s="166"/>
      <c r="AL65" s="166"/>
      <c r="AM65" s="291">
        <v>2</v>
      </c>
      <c r="AN65" s="291"/>
      <c r="AO65" s="291"/>
      <c r="AP65" s="291"/>
      <c r="AQ65" s="291"/>
      <c r="AR65" s="291"/>
      <c r="AS65" s="166"/>
      <c r="AT65" s="166"/>
      <c r="AU65" s="291">
        <v>1</v>
      </c>
      <c r="AV65" s="291"/>
      <c r="AW65" s="291"/>
      <c r="AX65" s="291"/>
      <c r="AY65" s="291"/>
      <c r="AZ65" s="291"/>
      <c r="BA65" s="166"/>
      <c r="BB65" s="166"/>
      <c r="BC65" s="291">
        <v>88</v>
      </c>
      <c r="BD65" s="291"/>
      <c r="BE65" s="291"/>
      <c r="BF65" s="291"/>
      <c r="BG65" s="291"/>
      <c r="BH65" s="291"/>
      <c r="BI65" s="291"/>
      <c r="BJ65" s="319">
        <v>10</v>
      </c>
      <c r="BK65" s="319"/>
      <c r="BL65" s="319"/>
      <c r="BM65" s="319"/>
      <c r="BN65" s="319"/>
      <c r="BO65" s="319">
        <v>2</v>
      </c>
      <c r="BP65" s="319"/>
      <c r="BQ65" s="319"/>
      <c r="BR65" s="319"/>
      <c r="BS65" s="319"/>
      <c r="BT65" s="319">
        <v>1</v>
      </c>
      <c r="BU65" s="319"/>
      <c r="BV65" s="319"/>
      <c r="BW65" s="319"/>
      <c r="BX65" s="319"/>
      <c r="BY65" s="319">
        <v>2993</v>
      </c>
      <c r="BZ65" s="319"/>
      <c r="CA65" s="319"/>
      <c r="CB65" s="319"/>
      <c r="CC65" s="319"/>
      <c r="CD65" s="319"/>
      <c r="CE65" s="391">
        <v>2</v>
      </c>
      <c r="CF65" s="391"/>
      <c r="CG65" s="391"/>
      <c r="CH65" s="391"/>
      <c r="CI65" s="391"/>
      <c r="CJ65" s="391" t="s">
        <v>698</v>
      </c>
      <c r="CK65" s="391"/>
      <c r="CL65" s="391"/>
      <c r="CM65" s="391"/>
      <c r="CN65" s="391"/>
      <c r="CO65" s="319">
        <v>87</v>
      </c>
      <c r="CP65" s="319"/>
      <c r="CQ65" s="319"/>
      <c r="CR65" s="319"/>
      <c r="CS65" s="319"/>
      <c r="CT65" s="319"/>
      <c r="CU65" s="319">
        <v>2</v>
      </c>
      <c r="CV65" s="319"/>
      <c r="CW65" s="319"/>
      <c r="CX65" s="319"/>
      <c r="CY65" s="319"/>
      <c r="CZ65" s="319" t="s">
        <v>698</v>
      </c>
      <c r="DA65" s="319"/>
      <c r="DB65" s="319"/>
      <c r="DC65" s="319"/>
      <c r="DD65" s="319"/>
    </row>
    <row r="66" spans="1:108" ht="12.75" customHeight="1" x14ac:dyDescent="0.15">
      <c r="A66" s="354" t="s">
        <v>423</v>
      </c>
      <c r="B66" s="354"/>
      <c r="C66" s="354"/>
      <c r="D66" s="354"/>
      <c r="E66" s="354"/>
      <c r="F66" s="118"/>
      <c r="G66" s="349">
        <v>231</v>
      </c>
      <c r="H66" s="349"/>
      <c r="I66" s="349"/>
      <c r="J66" s="349"/>
      <c r="K66" s="349"/>
      <c r="L66" s="349"/>
      <c r="M66" s="166"/>
      <c r="N66" s="166"/>
      <c r="O66" s="291" t="s">
        <v>673</v>
      </c>
      <c r="P66" s="291"/>
      <c r="Q66" s="291"/>
      <c r="R66" s="291"/>
      <c r="S66" s="291"/>
      <c r="T66" s="291"/>
      <c r="U66" s="166"/>
      <c r="V66" s="166"/>
      <c r="W66" s="291" t="s">
        <v>673</v>
      </c>
      <c r="X66" s="291"/>
      <c r="Y66" s="291"/>
      <c r="Z66" s="291"/>
      <c r="AA66" s="291"/>
      <c r="AB66" s="291"/>
      <c r="AC66" s="166"/>
      <c r="AD66" s="166"/>
      <c r="AE66" s="291" t="s">
        <v>673</v>
      </c>
      <c r="AF66" s="291"/>
      <c r="AG66" s="291"/>
      <c r="AH66" s="291"/>
      <c r="AI66" s="291"/>
      <c r="AJ66" s="291"/>
      <c r="AK66" s="166"/>
      <c r="AL66" s="166"/>
      <c r="AM66" s="291" t="s">
        <v>673</v>
      </c>
      <c r="AN66" s="291"/>
      <c r="AO66" s="291"/>
      <c r="AP66" s="291"/>
      <c r="AQ66" s="291"/>
      <c r="AR66" s="291"/>
      <c r="AS66" s="166"/>
      <c r="AT66" s="166"/>
      <c r="AU66" s="291" t="s">
        <v>673</v>
      </c>
      <c r="AV66" s="291"/>
      <c r="AW66" s="291"/>
      <c r="AX66" s="291"/>
      <c r="AY66" s="291"/>
      <c r="AZ66" s="291"/>
      <c r="BA66" s="166"/>
      <c r="BB66" s="166"/>
      <c r="BC66" s="291" t="s">
        <v>673</v>
      </c>
      <c r="BD66" s="291"/>
      <c r="BE66" s="291"/>
      <c r="BF66" s="291"/>
      <c r="BG66" s="291"/>
      <c r="BH66" s="291"/>
      <c r="BI66" s="291"/>
      <c r="BJ66" s="319" t="s">
        <v>698</v>
      </c>
      <c r="BK66" s="319"/>
      <c r="BL66" s="319"/>
      <c r="BM66" s="319"/>
      <c r="BN66" s="319"/>
      <c r="BO66" s="319" t="s">
        <v>698</v>
      </c>
      <c r="BP66" s="319"/>
      <c r="BQ66" s="319"/>
      <c r="BR66" s="319"/>
      <c r="BS66" s="319"/>
      <c r="BT66" s="319" t="s">
        <v>698</v>
      </c>
      <c r="BU66" s="319"/>
      <c r="BV66" s="319"/>
      <c r="BW66" s="319"/>
      <c r="BX66" s="319"/>
      <c r="BY66" s="319">
        <v>231</v>
      </c>
      <c r="BZ66" s="319"/>
      <c r="CA66" s="319"/>
      <c r="CB66" s="319"/>
      <c r="CC66" s="319"/>
      <c r="CD66" s="319"/>
      <c r="CE66" s="391" t="s">
        <v>698</v>
      </c>
      <c r="CF66" s="391"/>
      <c r="CG66" s="391"/>
      <c r="CH66" s="391"/>
      <c r="CI66" s="391"/>
      <c r="CJ66" s="391" t="s">
        <v>698</v>
      </c>
      <c r="CK66" s="391"/>
      <c r="CL66" s="391"/>
      <c r="CM66" s="391"/>
      <c r="CN66" s="391"/>
      <c r="CO66" s="319" t="s">
        <v>698</v>
      </c>
      <c r="CP66" s="319"/>
      <c r="CQ66" s="319"/>
      <c r="CR66" s="319"/>
      <c r="CS66" s="319"/>
      <c r="CT66" s="319"/>
      <c r="CU66" s="319" t="s">
        <v>698</v>
      </c>
      <c r="CV66" s="319"/>
      <c r="CW66" s="319"/>
      <c r="CX66" s="319"/>
      <c r="CY66" s="319"/>
      <c r="CZ66" s="319" t="s">
        <v>698</v>
      </c>
      <c r="DA66" s="319"/>
      <c r="DB66" s="319"/>
      <c r="DC66" s="319"/>
      <c r="DD66" s="319"/>
    </row>
    <row r="67" spans="1:108" ht="4.5" customHeight="1" x14ac:dyDescent="0.15">
      <c r="A67" s="62"/>
      <c r="B67" s="62"/>
      <c r="C67" s="62"/>
      <c r="D67" s="62"/>
      <c r="E67" s="62"/>
      <c r="F67" s="75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108" ht="3" customHeight="1" x14ac:dyDescent="0.15">
      <c r="AT68" s="53"/>
      <c r="AU68" s="53"/>
      <c r="AV68" s="53"/>
      <c r="AW68" s="53"/>
      <c r="AX68" s="53"/>
      <c r="AY68" s="53"/>
      <c r="AZ68" s="53"/>
      <c r="BA68" s="53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</row>
    <row r="69" spans="1:108" x14ac:dyDescent="0.15">
      <c r="A69" s="50" t="s">
        <v>552</v>
      </c>
      <c r="CV69" s="362" t="s">
        <v>234</v>
      </c>
      <c r="CW69" s="362"/>
      <c r="CX69" s="362"/>
      <c r="CY69" s="362"/>
      <c r="CZ69" s="362"/>
      <c r="DA69" s="362"/>
      <c r="DB69" s="362"/>
      <c r="DC69" s="362"/>
      <c r="DD69" s="362"/>
    </row>
  </sheetData>
  <mergeCells count="1022">
    <mergeCell ref="CS1:DD1"/>
    <mergeCell ref="A3:E6"/>
    <mergeCell ref="F3:BA3"/>
    <mergeCell ref="BC3:BX3"/>
    <mergeCell ref="BY3:CN3"/>
    <mergeCell ref="CO3:DD3"/>
    <mergeCell ref="N4:U6"/>
    <mergeCell ref="V4:AC6"/>
    <mergeCell ref="A8:E8"/>
    <mergeCell ref="G8:L8"/>
    <mergeCell ref="O8:T8"/>
    <mergeCell ref="W8:AB8"/>
    <mergeCell ref="AE8:AJ8"/>
    <mergeCell ref="AM8:AR8"/>
    <mergeCell ref="AU8:AZ8"/>
    <mergeCell ref="BC8:BI8"/>
    <mergeCell ref="BJ8:BN8"/>
    <mergeCell ref="BO4:BS6"/>
    <mergeCell ref="BT4:BX6"/>
    <mergeCell ref="CO4:CT6"/>
    <mergeCell ref="CE5:CI6"/>
    <mergeCell ref="CJ5:CN6"/>
    <mergeCell ref="CU5:CY6"/>
    <mergeCell ref="AD4:AK6"/>
    <mergeCell ref="AL4:AS6"/>
    <mergeCell ref="AT4:BA6"/>
    <mergeCell ref="BB4:BB5"/>
    <mergeCell ref="BC4:BI6"/>
    <mergeCell ref="BJ4:BN6"/>
    <mergeCell ref="F4:M6"/>
    <mergeCell ref="BY4:CD6"/>
    <mergeCell ref="CU8:CY8"/>
    <mergeCell ref="CZ8:DD8"/>
    <mergeCell ref="G9:L9"/>
    <mergeCell ref="O9:T9"/>
    <mergeCell ref="W9:AB9"/>
    <mergeCell ref="AE9:AJ9"/>
    <mergeCell ref="AM9:AR9"/>
    <mergeCell ref="AU9:AZ9"/>
    <mergeCell ref="BC9:BI9"/>
    <mergeCell ref="BJ9:BN9"/>
    <mergeCell ref="BO8:BS8"/>
    <mergeCell ref="BT8:BX8"/>
    <mergeCell ref="BY8:CD8"/>
    <mergeCell ref="CE8:CI8"/>
    <mergeCell ref="CJ8:CN8"/>
    <mergeCell ref="CO8:CT8"/>
    <mergeCell ref="CZ5:DD6"/>
    <mergeCell ref="CO10:CT10"/>
    <mergeCell ref="CU10:CY10"/>
    <mergeCell ref="CZ10:DD10"/>
    <mergeCell ref="A11:E11"/>
    <mergeCell ref="G11:L11"/>
    <mergeCell ref="O11:T11"/>
    <mergeCell ref="W11:AB11"/>
    <mergeCell ref="AE11:AJ11"/>
    <mergeCell ref="AM11:AR11"/>
    <mergeCell ref="AU11:AZ11"/>
    <mergeCell ref="BJ10:BN10"/>
    <mergeCell ref="BO10:BS10"/>
    <mergeCell ref="BT10:BX10"/>
    <mergeCell ref="BY10:CD10"/>
    <mergeCell ref="CE10:CI10"/>
    <mergeCell ref="CJ10:CN10"/>
    <mergeCell ref="CU9:CY9"/>
    <mergeCell ref="CZ9:DD9"/>
    <mergeCell ref="A10:E10"/>
    <mergeCell ref="G10:L10"/>
    <mergeCell ref="O10:T10"/>
    <mergeCell ref="W10:AB10"/>
    <mergeCell ref="AE10:AJ10"/>
    <mergeCell ref="AM10:AR10"/>
    <mergeCell ref="AU10:AZ10"/>
    <mergeCell ref="BC10:BI10"/>
    <mergeCell ref="BO9:BS9"/>
    <mergeCell ref="BT9:BX9"/>
    <mergeCell ref="BY9:CD9"/>
    <mergeCell ref="CE9:CI9"/>
    <mergeCell ref="CJ9:CN9"/>
    <mergeCell ref="CO9:CT9"/>
    <mergeCell ref="A13:E13"/>
    <mergeCell ref="G13:L13"/>
    <mergeCell ref="O13:T13"/>
    <mergeCell ref="W13:AB13"/>
    <mergeCell ref="AE13:AJ13"/>
    <mergeCell ref="AU12:AZ12"/>
    <mergeCell ref="BC12:BI12"/>
    <mergeCell ref="BJ12:BN12"/>
    <mergeCell ref="BO12:BS12"/>
    <mergeCell ref="BT12:BX12"/>
    <mergeCell ref="BY12:CD12"/>
    <mergeCell ref="CJ11:CN11"/>
    <mergeCell ref="CO11:CT11"/>
    <mergeCell ref="CU11:CY11"/>
    <mergeCell ref="CZ11:DD11"/>
    <mergeCell ref="A12:E12"/>
    <mergeCell ref="G12:L12"/>
    <mergeCell ref="O12:T12"/>
    <mergeCell ref="W12:AB12"/>
    <mergeCell ref="AE12:AJ12"/>
    <mergeCell ref="AM12:AR12"/>
    <mergeCell ref="BC11:BI11"/>
    <mergeCell ref="BJ11:BN11"/>
    <mergeCell ref="BO11:BS11"/>
    <mergeCell ref="BT11:BX11"/>
    <mergeCell ref="BY11:CD11"/>
    <mergeCell ref="CE11:CI11"/>
    <mergeCell ref="BY13:CD13"/>
    <mergeCell ref="CE13:CI13"/>
    <mergeCell ref="CJ13:CN13"/>
    <mergeCell ref="CO13:CT13"/>
    <mergeCell ref="CU13:CY13"/>
    <mergeCell ref="CZ13:DD13"/>
    <mergeCell ref="AM13:AR13"/>
    <mergeCell ref="AU13:AZ13"/>
    <mergeCell ref="BC13:BI13"/>
    <mergeCell ref="BJ13:BN13"/>
    <mergeCell ref="BO13:BS13"/>
    <mergeCell ref="BT13:BX13"/>
    <mergeCell ref="CE12:CI12"/>
    <mergeCell ref="CJ12:CN12"/>
    <mergeCell ref="CO12:CT12"/>
    <mergeCell ref="CU12:CY12"/>
    <mergeCell ref="CZ12:DD12"/>
    <mergeCell ref="A15:E15"/>
    <mergeCell ref="G15:L15"/>
    <mergeCell ref="O15:T15"/>
    <mergeCell ref="W15:AB15"/>
    <mergeCell ref="AE15:AJ15"/>
    <mergeCell ref="AU14:AZ14"/>
    <mergeCell ref="BC14:BI14"/>
    <mergeCell ref="BJ14:BN14"/>
    <mergeCell ref="BO14:BS14"/>
    <mergeCell ref="BT14:BX14"/>
    <mergeCell ref="BY14:CD14"/>
    <mergeCell ref="A14:E14"/>
    <mergeCell ref="G14:L14"/>
    <mergeCell ref="O14:T14"/>
    <mergeCell ref="W14:AB14"/>
    <mergeCell ref="AE14:AJ14"/>
    <mergeCell ref="AM14:AR14"/>
    <mergeCell ref="BY15:CD15"/>
    <mergeCell ref="CE15:CI15"/>
    <mergeCell ref="CJ15:CN15"/>
    <mergeCell ref="CO15:CT15"/>
    <mergeCell ref="CU15:CY15"/>
    <mergeCell ref="CZ15:DD15"/>
    <mergeCell ref="AM15:AR15"/>
    <mergeCell ref="AU15:AZ15"/>
    <mergeCell ref="BC15:BI15"/>
    <mergeCell ref="BJ15:BN15"/>
    <mergeCell ref="BO15:BS15"/>
    <mergeCell ref="BT15:BX15"/>
    <mergeCell ref="CE14:CI14"/>
    <mergeCell ref="CJ14:CN14"/>
    <mergeCell ref="CO14:CT14"/>
    <mergeCell ref="CU14:CY14"/>
    <mergeCell ref="CZ14:DD14"/>
    <mergeCell ref="A17:E17"/>
    <mergeCell ref="G17:L17"/>
    <mergeCell ref="O17:T17"/>
    <mergeCell ref="W17:AB17"/>
    <mergeCell ref="AE17:AJ17"/>
    <mergeCell ref="AU16:AZ16"/>
    <mergeCell ref="BC16:BI16"/>
    <mergeCell ref="BJ16:BN16"/>
    <mergeCell ref="BO16:BS16"/>
    <mergeCell ref="BT16:BX16"/>
    <mergeCell ref="BY16:CD16"/>
    <mergeCell ref="A16:E16"/>
    <mergeCell ref="G16:L16"/>
    <mergeCell ref="O16:T16"/>
    <mergeCell ref="W16:AB16"/>
    <mergeCell ref="AE16:AJ16"/>
    <mergeCell ref="AM16:AR16"/>
    <mergeCell ref="BY17:CD17"/>
    <mergeCell ref="CE17:CI17"/>
    <mergeCell ref="CJ17:CN17"/>
    <mergeCell ref="CO17:CT17"/>
    <mergeCell ref="CU17:CY17"/>
    <mergeCell ref="CZ17:DD17"/>
    <mergeCell ref="AM17:AR17"/>
    <mergeCell ref="AU17:AZ17"/>
    <mergeCell ref="BC17:BI17"/>
    <mergeCell ref="BJ17:BN17"/>
    <mergeCell ref="BO17:BS17"/>
    <mergeCell ref="BT17:BX17"/>
    <mergeCell ref="CE16:CI16"/>
    <mergeCell ref="CJ16:CN16"/>
    <mergeCell ref="CO16:CT16"/>
    <mergeCell ref="CU16:CY16"/>
    <mergeCell ref="CZ16:DD16"/>
    <mergeCell ref="A19:E19"/>
    <mergeCell ref="G19:L19"/>
    <mergeCell ref="O19:T19"/>
    <mergeCell ref="W19:AB19"/>
    <mergeCell ref="AE19:AJ19"/>
    <mergeCell ref="AU18:AZ18"/>
    <mergeCell ref="BC18:BI18"/>
    <mergeCell ref="BJ18:BN18"/>
    <mergeCell ref="BO18:BS18"/>
    <mergeCell ref="BT18:BX18"/>
    <mergeCell ref="BY18:CD18"/>
    <mergeCell ref="A18:E18"/>
    <mergeCell ref="G18:L18"/>
    <mergeCell ref="O18:T18"/>
    <mergeCell ref="W18:AB18"/>
    <mergeCell ref="AE18:AJ18"/>
    <mergeCell ref="AM18:AR18"/>
    <mergeCell ref="BY19:CD19"/>
    <mergeCell ref="CE19:CI19"/>
    <mergeCell ref="CJ19:CN19"/>
    <mergeCell ref="CO19:CT19"/>
    <mergeCell ref="CU19:CY19"/>
    <mergeCell ref="CZ19:DD19"/>
    <mergeCell ref="AM19:AR19"/>
    <mergeCell ref="AU19:AZ19"/>
    <mergeCell ref="BC19:BI19"/>
    <mergeCell ref="BJ19:BN19"/>
    <mergeCell ref="BO19:BS19"/>
    <mergeCell ref="BT19:BX19"/>
    <mergeCell ref="CE18:CI18"/>
    <mergeCell ref="CJ18:CN18"/>
    <mergeCell ref="CO18:CT18"/>
    <mergeCell ref="CU18:CY18"/>
    <mergeCell ref="CZ18:DD18"/>
    <mergeCell ref="A21:E21"/>
    <mergeCell ref="G21:L21"/>
    <mergeCell ref="O21:T21"/>
    <mergeCell ref="W21:AB21"/>
    <mergeCell ref="AE21:AJ21"/>
    <mergeCell ref="AU20:AZ20"/>
    <mergeCell ref="BC20:BI20"/>
    <mergeCell ref="BJ20:BN20"/>
    <mergeCell ref="BO20:BS20"/>
    <mergeCell ref="BT20:BX20"/>
    <mergeCell ref="BY20:CD20"/>
    <mergeCell ref="A20:E20"/>
    <mergeCell ref="G20:L20"/>
    <mergeCell ref="O20:T20"/>
    <mergeCell ref="W20:AB20"/>
    <mergeCell ref="AE20:AJ20"/>
    <mergeCell ref="AM20:AR20"/>
    <mergeCell ref="BY21:CD21"/>
    <mergeCell ref="CE21:CI21"/>
    <mergeCell ref="CJ21:CN21"/>
    <mergeCell ref="CO21:CT21"/>
    <mergeCell ref="CU21:CY21"/>
    <mergeCell ref="CZ21:DD21"/>
    <mergeCell ref="AM21:AR21"/>
    <mergeCell ref="AU21:AZ21"/>
    <mergeCell ref="BC21:BI21"/>
    <mergeCell ref="BJ21:BN21"/>
    <mergeCell ref="BO21:BS21"/>
    <mergeCell ref="BT21:BX21"/>
    <mergeCell ref="CE20:CI20"/>
    <mergeCell ref="CJ20:CN20"/>
    <mergeCell ref="CO20:CT20"/>
    <mergeCell ref="CU20:CY20"/>
    <mergeCell ref="CZ20:DD20"/>
    <mergeCell ref="A23:E23"/>
    <mergeCell ref="G23:L23"/>
    <mergeCell ref="O23:T23"/>
    <mergeCell ref="W23:AB23"/>
    <mergeCell ref="AE23:AJ23"/>
    <mergeCell ref="AU22:AZ22"/>
    <mergeCell ref="BC22:BI22"/>
    <mergeCell ref="BJ22:BN22"/>
    <mergeCell ref="BO22:BS22"/>
    <mergeCell ref="BT22:BX22"/>
    <mergeCell ref="BY22:CD22"/>
    <mergeCell ref="A22:E22"/>
    <mergeCell ref="G22:L22"/>
    <mergeCell ref="O22:T22"/>
    <mergeCell ref="W22:AB22"/>
    <mergeCell ref="AE22:AJ22"/>
    <mergeCell ref="AM22:AR22"/>
    <mergeCell ref="BY23:CD23"/>
    <mergeCell ref="CE23:CI23"/>
    <mergeCell ref="CJ23:CN23"/>
    <mergeCell ref="CO23:CT23"/>
    <mergeCell ref="CU23:CY23"/>
    <mergeCell ref="CZ23:DD23"/>
    <mergeCell ref="AM23:AR23"/>
    <mergeCell ref="AU23:AZ23"/>
    <mergeCell ref="BC23:BI23"/>
    <mergeCell ref="BJ23:BN23"/>
    <mergeCell ref="BO23:BS23"/>
    <mergeCell ref="BT23:BX23"/>
    <mergeCell ref="CE22:CI22"/>
    <mergeCell ref="CJ22:CN22"/>
    <mergeCell ref="CO22:CT22"/>
    <mergeCell ref="CU22:CY22"/>
    <mergeCell ref="CZ22:DD22"/>
    <mergeCell ref="A25:E25"/>
    <mergeCell ref="G25:L25"/>
    <mergeCell ref="O25:T25"/>
    <mergeCell ref="W25:AB25"/>
    <mergeCell ref="AE25:AJ25"/>
    <mergeCell ref="AU24:AZ24"/>
    <mergeCell ref="BC24:BI24"/>
    <mergeCell ref="BJ24:BN24"/>
    <mergeCell ref="BO24:BS24"/>
    <mergeCell ref="BT24:BX24"/>
    <mergeCell ref="BY24:CD24"/>
    <mergeCell ref="A24:E24"/>
    <mergeCell ref="G24:L24"/>
    <mergeCell ref="O24:T24"/>
    <mergeCell ref="W24:AB24"/>
    <mergeCell ref="AE24:AJ24"/>
    <mergeCell ref="AM24:AR24"/>
    <mergeCell ref="AM26:AR26"/>
    <mergeCell ref="BY25:CD25"/>
    <mergeCell ref="CE25:CI25"/>
    <mergeCell ref="CJ25:CN25"/>
    <mergeCell ref="CO25:CT25"/>
    <mergeCell ref="CU25:CY25"/>
    <mergeCell ref="CZ25:DD25"/>
    <mergeCell ref="AM25:AR25"/>
    <mergeCell ref="AU25:AZ25"/>
    <mergeCell ref="BC25:BI25"/>
    <mergeCell ref="BJ25:BN25"/>
    <mergeCell ref="BO25:BS25"/>
    <mergeCell ref="BT25:BX25"/>
    <mergeCell ref="CE24:CI24"/>
    <mergeCell ref="CJ24:CN24"/>
    <mergeCell ref="CO24:CT24"/>
    <mergeCell ref="CU24:CY24"/>
    <mergeCell ref="CZ24:DD24"/>
    <mergeCell ref="A28:E28"/>
    <mergeCell ref="G28:L28"/>
    <mergeCell ref="O28:T28"/>
    <mergeCell ref="W28:AB28"/>
    <mergeCell ref="AE28:AJ28"/>
    <mergeCell ref="AU27:AZ27"/>
    <mergeCell ref="BC27:BI27"/>
    <mergeCell ref="BJ27:BN27"/>
    <mergeCell ref="BO27:BS27"/>
    <mergeCell ref="BT27:BX27"/>
    <mergeCell ref="BY27:CD27"/>
    <mergeCell ref="CE26:CI26"/>
    <mergeCell ref="CJ26:CN26"/>
    <mergeCell ref="CO26:CT26"/>
    <mergeCell ref="CU26:CY26"/>
    <mergeCell ref="CZ26:DD26"/>
    <mergeCell ref="G27:L27"/>
    <mergeCell ref="O27:T27"/>
    <mergeCell ref="W27:AB27"/>
    <mergeCell ref="AE27:AJ27"/>
    <mergeCell ref="AM27:AR27"/>
    <mergeCell ref="AU26:AZ26"/>
    <mergeCell ref="BC26:BI26"/>
    <mergeCell ref="BJ26:BN26"/>
    <mergeCell ref="BO26:BS26"/>
    <mergeCell ref="BT26:BX26"/>
    <mergeCell ref="BY26:CD26"/>
    <mergeCell ref="A26:E26"/>
    <mergeCell ref="G26:L26"/>
    <mergeCell ref="O26:T26"/>
    <mergeCell ref="W26:AB26"/>
    <mergeCell ref="AE26:AJ26"/>
    <mergeCell ref="AU29:AZ29"/>
    <mergeCell ref="BY28:CD28"/>
    <mergeCell ref="CE28:CI28"/>
    <mergeCell ref="CJ28:CN28"/>
    <mergeCell ref="CO28:CT28"/>
    <mergeCell ref="CU28:CY28"/>
    <mergeCell ref="CZ28:DD28"/>
    <mergeCell ref="AM28:AR28"/>
    <mergeCell ref="AU28:AZ28"/>
    <mergeCell ref="BC28:BI28"/>
    <mergeCell ref="BJ28:BN28"/>
    <mergeCell ref="BO28:BS28"/>
    <mergeCell ref="BT28:BX28"/>
    <mergeCell ref="CE27:CI27"/>
    <mergeCell ref="CJ27:CN27"/>
    <mergeCell ref="CO27:CT27"/>
    <mergeCell ref="CU27:CY27"/>
    <mergeCell ref="CZ27:DD27"/>
    <mergeCell ref="A31:E31"/>
    <mergeCell ref="G31:L31"/>
    <mergeCell ref="O31:T31"/>
    <mergeCell ref="W31:AB31"/>
    <mergeCell ref="AE31:AJ31"/>
    <mergeCell ref="AU30:AZ30"/>
    <mergeCell ref="BC30:BI30"/>
    <mergeCell ref="BJ30:BN30"/>
    <mergeCell ref="BO30:BS30"/>
    <mergeCell ref="BT30:BX30"/>
    <mergeCell ref="BY30:CD30"/>
    <mergeCell ref="CJ29:CN29"/>
    <mergeCell ref="CO29:CT29"/>
    <mergeCell ref="CU29:CY29"/>
    <mergeCell ref="CZ29:DD29"/>
    <mergeCell ref="A30:E30"/>
    <mergeCell ref="G30:L30"/>
    <mergeCell ref="O30:T30"/>
    <mergeCell ref="W30:AB30"/>
    <mergeCell ref="AE30:AJ30"/>
    <mergeCell ref="AM30:AR30"/>
    <mergeCell ref="BC29:BI29"/>
    <mergeCell ref="BJ29:BN29"/>
    <mergeCell ref="BO29:BS29"/>
    <mergeCell ref="BT29:BX29"/>
    <mergeCell ref="BY29:CD29"/>
    <mergeCell ref="CE29:CI29"/>
    <mergeCell ref="G29:L29"/>
    <mergeCell ref="O29:T29"/>
    <mergeCell ref="W29:AB29"/>
    <mergeCell ref="AE29:AJ29"/>
    <mergeCell ref="AM29:AR29"/>
    <mergeCell ref="BY31:CD31"/>
    <mergeCell ref="CE31:CI31"/>
    <mergeCell ref="CJ31:CN31"/>
    <mergeCell ref="CO31:CT31"/>
    <mergeCell ref="CU31:CY31"/>
    <mergeCell ref="CZ31:DD31"/>
    <mergeCell ref="AM31:AR31"/>
    <mergeCell ref="AU31:AZ31"/>
    <mergeCell ref="BC31:BI31"/>
    <mergeCell ref="BJ31:BN31"/>
    <mergeCell ref="BO31:BS31"/>
    <mergeCell ref="BT31:BX31"/>
    <mergeCell ref="CE30:CI30"/>
    <mergeCell ref="CJ30:CN30"/>
    <mergeCell ref="CO30:CT30"/>
    <mergeCell ref="CU30:CY30"/>
    <mergeCell ref="CZ30:DD30"/>
    <mergeCell ref="A33:E33"/>
    <mergeCell ref="G33:L33"/>
    <mergeCell ref="O33:T33"/>
    <mergeCell ref="W33:AB33"/>
    <mergeCell ref="AE33:AJ33"/>
    <mergeCell ref="AU32:AZ32"/>
    <mergeCell ref="BC32:BI32"/>
    <mergeCell ref="BJ32:BN32"/>
    <mergeCell ref="BO32:BS32"/>
    <mergeCell ref="BT32:BX32"/>
    <mergeCell ref="BY32:CD32"/>
    <mergeCell ref="A32:E32"/>
    <mergeCell ref="G32:L32"/>
    <mergeCell ref="O32:T32"/>
    <mergeCell ref="W32:AB32"/>
    <mergeCell ref="AE32:AJ32"/>
    <mergeCell ref="AM32:AR32"/>
    <mergeCell ref="BY33:CD33"/>
    <mergeCell ref="CE33:CI33"/>
    <mergeCell ref="CJ33:CN33"/>
    <mergeCell ref="CO33:CT33"/>
    <mergeCell ref="CU33:CY33"/>
    <mergeCell ref="CZ33:DD33"/>
    <mergeCell ref="AM33:AR33"/>
    <mergeCell ref="AU33:AZ33"/>
    <mergeCell ref="BC33:BI33"/>
    <mergeCell ref="BJ33:BN33"/>
    <mergeCell ref="BO33:BS33"/>
    <mergeCell ref="BT33:BX33"/>
    <mergeCell ref="CE32:CI32"/>
    <mergeCell ref="CJ32:CN32"/>
    <mergeCell ref="CO32:CT32"/>
    <mergeCell ref="CU32:CY32"/>
    <mergeCell ref="CZ32:DD32"/>
    <mergeCell ref="A35:E35"/>
    <mergeCell ref="G35:L35"/>
    <mergeCell ref="O35:T35"/>
    <mergeCell ref="W35:AB35"/>
    <mergeCell ref="AE35:AJ35"/>
    <mergeCell ref="AU34:AZ34"/>
    <mergeCell ref="BC34:BI34"/>
    <mergeCell ref="BJ34:BN34"/>
    <mergeCell ref="BO34:BS34"/>
    <mergeCell ref="BT34:BX34"/>
    <mergeCell ref="BY34:CD34"/>
    <mergeCell ref="A34:E34"/>
    <mergeCell ref="G34:L34"/>
    <mergeCell ref="O34:T34"/>
    <mergeCell ref="W34:AB34"/>
    <mergeCell ref="AE34:AJ34"/>
    <mergeCell ref="AM34:AR34"/>
    <mergeCell ref="BY35:CD35"/>
    <mergeCell ref="CE35:CI35"/>
    <mergeCell ref="CJ35:CN35"/>
    <mergeCell ref="CO35:CT35"/>
    <mergeCell ref="CU35:CY35"/>
    <mergeCell ref="CZ35:DD35"/>
    <mergeCell ref="AM35:AR35"/>
    <mergeCell ref="AU35:AZ35"/>
    <mergeCell ref="BC35:BI35"/>
    <mergeCell ref="BJ35:BN35"/>
    <mergeCell ref="BO35:BS35"/>
    <mergeCell ref="BT35:BX35"/>
    <mergeCell ref="CE34:CI34"/>
    <mergeCell ref="CJ34:CN34"/>
    <mergeCell ref="CO34:CT34"/>
    <mergeCell ref="CU34:CY34"/>
    <mergeCell ref="CZ34:DD34"/>
    <mergeCell ref="A37:E37"/>
    <mergeCell ref="G37:L37"/>
    <mergeCell ref="O37:T37"/>
    <mergeCell ref="W37:AB37"/>
    <mergeCell ref="AE37:AJ37"/>
    <mergeCell ref="AU36:AZ36"/>
    <mergeCell ref="BC36:BI36"/>
    <mergeCell ref="BJ36:BN36"/>
    <mergeCell ref="BO36:BS36"/>
    <mergeCell ref="BT36:BX36"/>
    <mergeCell ref="BY36:CD36"/>
    <mergeCell ref="A36:E36"/>
    <mergeCell ref="G36:L36"/>
    <mergeCell ref="O36:T36"/>
    <mergeCell ref="W36:AB36"/>
    <mergeCell ref="AE36:AJ36"/>
    <mergeCell ref="AM36:AR36"/>
    <mergeCell ref="BY37:CD37"/>
    <mergeCell ref="CE37:CI37"/>
    <mergeCell ref="CJ37:CN37"/>
    <mergeCell ref="CO37:CT37"/>
    <mergeCell ref="CU37:CY37"/>
    <mergeCell ref="CZ37:DD37"/>
    <mergeCell ref="AM37:AR37"/>
    <mergeCell ref="AU37:AZ37"/>
    <mergeCell ref="BC37:BI37"/>
    <mergeCell ref="BJ37:BN37"/>
    <mergeCell ref="BO37:BS37"/>
    <mergeCell ref="BT37:BX37"/>
    <mergeCell ref="CE36:CI36"/>
    <mergeCell ref="CJ36:CN36"/>
    <mergeCell ref="CO36:CT36"/>
    <mergeCell ref="CU36:CY36"/>
    <mergeCell ref="CZ36:DD36"/>
    <mergeCell ref="A39:E39"/>
    <mergeCell ref="G39:L39"/>
    <mergeCell ref="O39:T39"/>
    <mergeCell ref="W39:AB39"/>
    <mergeCell ref="AE39:AJ39"/>
    <mergeCell ref="AU38:AZ38"/>
    <mergeCell ref="BC38:BI38"/>
    <mergeCell ref="BJ38:BN38"/>
    <mergeCell ref="BO38:BS38"/>
    <mergeCell ref="BT38:BX38"/>
    <mergeCell ref="BY38:CD38"/>
    <mergeCell ref="A38:E38"/>
    <mergeCell ref="G38:L38"/>
    <mergeCell ref="O38:T38"/>
    <mergeCell ref="W38:AB38"/>
    <mergeCell ref="AE38:AJ38"/>
    <mergeCell ref="AM38:AR38"/>
    <mergeCell ref="BY39:CD39"/>
    <mergeCell ref="CE39:CI39"/>
    <mergeCell ref="CJ39:CN39"/>
    <mergeCell ref="CO39:CT39"/>
    <mergeCell ref="CU39:CY39"/>
    <mergeCell ref="CZ39:DD39"/>
    <mergeCell ref="AM39:AR39"/>
    <mergeCell ref="AU39:AZ39"/>
    <mergeCell ref="BC39:BI39"/>
    <mergeCell ref="BJ39:BN39"/>
    <mergeCell ref="BO39:BS39"/>
    <mergeCell ref="BT39:BX39"/>
    <mergeCell ref="CE38:CI38"/>
    <mergeCell ref="CJ38:CN38"/>
    <mergeCell ref="CO38:CT38"/>
    <mergeCell ref="CU38:CY38"/>
    <mergeCell ref="CZ38:DD38"/>
    <mergeCell ref="A41:E41"/>
    <mergeCell ref="G41:L41"/>
    <mergeCell ref="O41:T41"/>
    <mergeCell ref="W41:AB41"/>
    <mergeCell ref="AE41:AJ41"/>
    <mergeCell ref="AU40:AZ40"/>
    <mergeCell ref="BC40:BI40"/>
    <mergeCell ref="BJ40:BN40"/>
    <mergeCell ref="BO40:BS40"/>
    <mergeCell ref="BT40:BX40"/>
    <mergeCell ref="BY40:CD40"/>
    <mergeCell ref="A40:E40"/>
    <mergeCell ref="G40:L40"/>
    <mergeCell ref="O40:T40"/>
    <mergeCell ref="W40:AB40"/>
    <mergeCell ref="AE40:AJ40"/>
    <mergeCell ref="AM40:AR40"/>
    <mergeCell ref="BY41:CD41"/>
    <mergeCell ref="CE41:CI41"/>
    <mergeCell ref="CJ41:CN41"/>
    <mergeCell ref="CO41:CT41"/>
    <mergeCell ref="CU41:CY41"/>
    <mergeCell ref="CZ41:DD41"/>
    <mergeCell ref="AM41:AR41"/>
    <mergeCell ref="AU41:AZ41"/>
    <mergeCell ref="BC41:BI41"/>
    <mergeCell ref="BJ41:BN41"/>
    <mergeCell ref="BO41:BS41"/>
    <mergeCell ref="BT41:BX41"/>
    <mergeCell ref="CE40:CI40"/>
    <mergeCell ref="CJ40:CN40"/>
    <mergeCell ref="CO40:CT40"/>
    <mergeCell ref="CU40:CY40"/>
    <mergeCell ref="CZ40:DD40"/>
    <mergeCell ref="A43:E43"/>
    <mergeCell ref="G43:L43"/>
    <mergeCell ref="O43:T43"/>
    <mergeCell ref="W43:AB43"/>
    <mergeCell ref="AE43:AJ43"/>
    <mergeCell ref="AU42:AZ42"/>
    <mergeCell ref="BC42:BI42"/>
    <mergeCell ref="BJ42:BN42"/>
    <mergeCell ref="BO42:BS42"/>
    <mergeCell ref="BT42:BX42"/>
    <mergeCell ref="BY42:CD42"/>
    <mergeCell ref="A42:E42"/>
    <mergeCell ref="G42:L42"/>
    <mergeCell ref="O42:T42"/>
    <mergeCell ref="W42:AB42"/>
    <mergeCell ref="AE42:AJ42"/>
    <mergeCell ref="AM42:AR42"/>
    <mergeCell ref="BY43:CD43"/>
    <mergeCell ref="CE43:CI43"/>
    <mergeCell ref="CJ43:CN43"/>
    <mergeCell ref="CO43:CT43"/>
    <mergeCell ref="CU43:CY43"/>
    <mergeCell ref="CZ43:DD43"/>
    <mergeCell ref="AM43:AR43"/>
    <mergeCell ref="AU43:AZ43"/>
    <mergeCell ref="BC43:BI43"/>
    <mergeCell ref="BJ43:BN43"/>
    <mergeCell ref="BO43:BS43"/>
    <mergeCell ref="BT43:BX43"/>
    <mergeCell ref="CE42:CI42"/>
    <mergeCell ref="CJ42:CN42"/>
    <mergeCell ref="CO42:CT42"/>
    <mergeCell ref="CU42:CY42"/>
    <mergeCell ref="CZ42:DD42"/>
    <mergeCell ref="A45:E45"/>
    <mergeCell ref="G45:L45"/>
    <mergeCell ref="O45:T45"/>
    <mergeCell ref="W45:AB45"/>
    <mergeCell ref="AE45:AJ45"/>
    <mergeCell ref="AU44:AZ44"/>
    <mergeCell ref="BC44:BI44"/>
    <mergeCell ref="BJ44:BN44"/>
    <mergeCell ref="BO44:BS44"/>
    <mergeCell ref="BT44:BX44"/>
    <mergeCell ref="BY44:CD44"/>
    <mergeCell ref="A44:E44"/>
    <mergeCell ref="G44:L44"/>
    <mergeCell ref="O44:T44"/>
    <mergeCell ref="W44:AB44"/>
    <mergeCell ref="AE44:AJ44"/>
    <mergeCell ref="AM44:AR44"/>
    <mergeCell ref="AM46:AR46"/>
    <mergeCell ref="BY45:CD45"/>
    <mergeCell ref="CE45:CI45"/>
    <mergeCell ref="CJ45:CN45"/>
    <mergeCell ref="CO45:CT45"/>
    <mergeCell ref="CU45:CY45"/>
    <mergeCell ref="CZ45:DD45"/>
    <mergeCell ref="AM45:AR45"/>
    <mergeCell ref="AU45:AZ45"/>
    <mergeCell ref="BC45:BI45"/>
    <mergeCell ref="BJ45:BN45"/>
    <mergeCell ref="BO45:BS45"/>
    <mergeCell ref="BT45:BX45"/>
    <mergeCell ref="CE44:CI44"/>
    <mergeCell ref="CJ44:CN44"/>
    <mergeCell ref="CO44:CT44"/>
    <mergeCell ref="CU44:CY44"/>
    <mergeCell ref="CZ44:DD44"/>
    <mergeCell ref="A48:E48"/>
    <mergeCell ref="G48:L48"/>
    <mergeCell ref="O48:T48"/>
    <mergeCell ref="W48:AB48"/>
    <mergeCell ref="AE48:AJ48"/>
    <mergeCell ref="AU47:AZ47"/>
    <mergeCell ref="BC47:BI47"/>
    <mergeCell ref="BJ47:BN47"/>
    <mergeCell ref="BO47:BS47"/>
    <mergeCell ref="BT47:BX47"/>
    <mergeCell ref="BY47:CD47"/>
    <mergeCell ref="CE46:CI46"/>
    <mergeCell ref="CJ46:CN46"/>
    <mergeCell ref="CO46:CT46"/>
    <mergeCell ref="CU46:CY46"/>
    <mergeCell ref="CZ46:DD46"/>
    <mergeCell ref="G47:L47"/>
    <mergeCell ref="O47:T47"/>
    <mergeCell ref="W47:AB47"/>
    <mergeCell ref="AE47:AJ47"/>
    <mergeCell ref="AM47:AR47"/>
    <mergeCell ref="AU46:AZ46"/>
    <mergeCell ref="BC46:BI46"/>
    <mergeCell ref="BJ46:BN46"/>
    <mergeCell ref="BO46:BS46"/>
    <mergeCell ref="BT46:BX46"/>
    <mergeCell ref="BY46:CD46"/>
    <mergeCell ref="A46:E46"/>
    <mergeCell ref="G46:L46"/>
    <mergeCell ref="O46:T46"/>
    <mergeCell ref="W46:AB46"/>
    <mergeCell ref="AE46:AJ46"/>
    <mergeCell ref="AU49:AZ49"/>
    <mergeCell ref="BY48:CD48"/>
    <mergeCell ref="CE48:CI48"/>
    <mergeCell ref="CJ48:CN48"/>
    <mergeCell ref="CO48:CT48"/>
    <mergeCell ref="CU48:CY48"/>
    <mergeCell ref="CZ48:DD48"/>
    <mergeCell ref="AM48:AR48"/>
    <mergeCell ref="AU48:AZ48"/>
    <mergeCell ref="BC48:BI48"/>
    <mergeCell ref="BJ48:BN48"/>
    <mergeCell ref="BO48:BS48"/>
    <mergeCell ref="BT48:BX48"/>
    <mergeCell ref="CE47:CI47"/>
    <mergeCell ref="CJ47:CN47"/>
    <mergeCell ref="CO47:CT47"/>
    <mergeCell ref="CU47:CY47"/>
    <mergeCell ref="CZ47:DD47"/>
    <mergeCell ref="A51:E51"/>
    <mergeCell ref="G51:L51"/>
    <mergeCell ref="O51:T51"/>
    <mergeCell ref="W51:AB51"/>
    <mergeCell ref="AE51:AJ51"/>
    <mergeCell ref="AU50:AZ50"/>
    <mergeCell ref="BC50:BI50"/>
    <mergeCell ref="BJ50:BN50"/>
    <mergeCell ref="BO50:BS50"/>
    <mergeCell ref="BT50:BX50"/>
    <mergeCell ref="BY50:CD50"/>
    <mergeCell ref="CJ49:CN49"/>
    <mergeCell ref="CO49:CT49"/>
    <mergeCell ref="CU49:CY49"/>
    <mergeCell ref="CZ49:DD49"/>
    <mergeCell ref="A50:E50"/>
    <mergeCell ref="G50:L50"/>
    <mergeCell ref="O50:T50"/>
    <mergeCell ref="W50:AB50"/>
    <mergeCell ref="AE50:AJ50"/>
    <mergeCell ref="AM50:AR50"/>
    <mergeCell ref="BC49:BI49"/>
    <mergeCell ref="BJ49:BN49"/>
    <mergeCell ref="BO49:BS49"/>
    <mergeCell ref="BT49:BX49"/>
    <mergeCell ref="BY49:CD49"/>
    <mergeCell ref="CE49:CI49"/>
    <mergeCell ref="G49:L49"/>
    <mergeCell ref="O49:T49"/>
    <mergeCell ref="W49:AB49"/>
    <mergeCell ref="AE49:AJ49"/>
    <mergeCell ref="AM49:AR49"/>
    <mergeCell ref="BY51:CD51"/>
    <mergeCell ref="CE51:CI51"/>
    <mergeCell ref="CJ51:CN51"/>
    <mergeCell ref="CO51:CT51"/>
    <mergeCell ref="CU51:CY51"/>
    <mergeCell ref="CZ51:DD51"/>
    <mergeCell ref="AM51:AR51"/>
    <mergeCell ref="AU51:AZ51"/>
    <mergeCell ref="BC51:BI51"/>
    <mergeCell ref="BJ51:BN51"/>
    <mergeCell ref="BO51:BS51"/>
    <mergeCell ref="BT51:BX51"/>
    <mergeCell ref="CE50:CI50"/>
    <mergeCell ref="CJ50:CN50"/>
    <mergeCell ref="CO50:CT50"/>
    <mergeCell ref="CU50:CY50"/>
    <mergeCell ref="CZ50:DD50"/>
    <mergeCell ref="A53:E53"/>
    <mergeCell ref="G53:L53"/>
    <mergeCell ref="O53:T53"/>
    <mergeCell ref="W53:AB53"/>
    <mergeCell ref="AE53:AJ53"/>
    <mergeCell ref="AU52:AZ52"/>
    <mergeCell ref="BC52:BI52"/>
    <mergeCell ref="BJ52:BN52"/>
    <mergeCell ref="BO52:BS52"/>
    <mergeCell ref="BT52:BX52"/>
    <mergeCell ref="BY52:CD52"/>
    <mergeCell ref="A52:E52"/>
    <mergeCell ref="G52:L52"/>
    <mergeCell ref="O52:T52"/>
    <mergeCell ref="W52:AB52"/>
    <mergeCell ref="AE52:AJ52"/>
    <mergeCell ref="AM52:AR52"/>
    <mergeCell ref="BY53:CD53"/>
    <mergeCell ref="CE53:CI53"/>
    <mergeCell ref="CJ53:CN53"/>
    <mergeCell ref="CO53:CT53"/>
    <mergeCell ref="CU53:CY53"/>
    <mergeCell ref="CZ53:DD53"/>
    <mergeCell ref="AM53:AR53"/>
    <mergeCell ref="AU53:AZ53"/>
    <mergeCell ref="BC53:BI53"/>
    <mergeCell ref="BJ53:BN53"/>
    <mergeCell ref="BO53:BS53"/>
    <mergeCell ref="BT53:BX53"/>
    <mergeCell ref="CE52:CI52"/>
    <mergeCell ref="CJ52:CN52"/>
    <mergeCell ref="CO52:CT52"/>
    <mergeCell ref="CU52:CY52"/>
    <mergeCell ref="CZ52:DD52"/>
    <mergeCell ref="A55:E55"/>
    <mergeCell ref="G55:L55"/>
    <mergeCell ref="O55:T55"/>
    <mergeCell ref="W55:AB55"/>
    <mergeCell ref="AE55:AJ55"/>
    <mergeCell ref="AU54:AZ54"/>
    <mergeCell ref="BC54:BI54"/>
    <mergeCell ref="BJ54:BN54"/>
    <mergeCell ref="BO54:BS54"/>
    <mergeCell ref="BT54:BX54"/>
    <mergeCell ref="BY54:CD54"/>
    <mergeCell ref="A54:E54"/>
    <mergeCell ref="G54:L54"/>
    <mergeCell ref="O54:T54"/>
    <mergeCell ref="W54:AB54"/>
    <mergeCell ref="AE54:AJ54"/>
    <mergeCell ref="AM54:AR54"/>
    <mergeCell ref="BY55:CD55"/>
    <mergeCell ref="CE55:CI55"/>
    <mergeCell ref="CJ55:CN55"/>
    <mergeCell ref="CO55:CT55"/>
    <mergeCell ref="CU55:CY55"/>
    <mergeCell ref="CZ55:DD55"/>
    <mergeCell ref="AM55:AR55"/>
    <mergeCell ref="AU55:AZ55"/>
    <mergeCell ref="BC55:BI55"/>
    <mergeCell ref="BJ55:BN55"/>
    <mergeCell ref="BO55:BS55"/>
    <mergeCell ref="BT55:BX55"/>
    <mergeCell ref="CE54:CI54"/>
    <mergeCell ref="CJ54:CN54"/>
    <mergeCell ref="CO54:CT54"/>
    <mergeCell ref="CU54:CY54"/>
    <mergeCell ref="CZ54:DD54"/>
    <mergeCell ref="A57:E57"/>
    <mergeCell ref="G57:L57"/>
    <mergeCell ref="O57:T57"/>
    <mergeCell ref="W57:AB57"/>
    <mergeCell ref="AE57:AJ57"/>
    <mergeCell ref="AU56:AZ56"/>
    <mergeCell ref="BC56:BI56"/>
    <mergeCell ref="BJ56:BN56"/>
    <mergeCell ref="BO56:BS56"/>
    <mergeCell ref="BT56:BX56"/>
    <mergeCell ref="BY56:CD56"/>
    <mergeCell ref="A56:E56"/>
    <mergeCell ref="G56:L56"/>
    <mergeCell ref="O56:T56"/>
    <mergeCell ref="W56:AB56"/>
    <mergeCell ref="AE56:AJ56"/>
    <mergeCell ref="AM56:AR56"/>
    <mergeCell ref="BY57:CD57"/>
    <mergeCell ref="CE57:CI57"/>
    <mergeCell ref="CJ57:CN57"/>
    <mergeCell ref="CO57:CT57"/>
    <mergeCell ref="CU57:CY57"/>
    <mergeCell ref="CZ57:DD57"/>
    <mergeCell ref="AM57:AR57"/>
    <mergeCell ref="AU57:AZ57"/>
    <mergeCell ref="BC57:BI57"/>
    <mergeCell ref="BJ57:BN57"/>
    <mergeCell ref="BO57:BS57"/>
    <mergeCell ref="BT57:BX57"/>
    <mergeCell ref="CE56:CI56"/>
    <mergeCell ref="CJ56:CN56"/>
    <mergeCell ref="CO56:CT56"/>
    <mergeCell ref="CU56:CY56"/>
    <mergeCell ref="CZ56:DD56"/>
    <mergeCell ref="A59:E59"/>
    <mergeCell ref="G59:L59"/>
    <mergeCell ref="O59:T59"/>
    <mergeCell ref="W59:AB59"/>
    <mergeCell ref="AE59:AJ59"/>
    <mergeCell ref="AU58:AZ58"/>
    <mergeCell ref="BC58:BI58"/>
    <mergeCell ref="BJ58:BN58"/>
    <mergeCell ref="BO58:BS58"/>
    <mergeCell ref="BT58:BX58"/>
    <mergeCell ref="BY58:CD58"/>
    <mergeCell ref="A58:E58"/>
    <mergeCell ref="G58:L58"/>
    <mergeCell ref="O58:T58"/>
    <mergeCell ref="W58:AB58"/>
    <mergeCell ref="AE58:AJ58"/>
    <mergeCell ref="AM58:AR58"/>
    <mergeCell ref="BY59:CD59"/>
    <mergeCell ref="CE59:CI59"/>
    <mergeCell ref="CJ59:CN59"/>
    <mergeCell ref="CO59:CT59"/>
    <mergeCell ref="CU59:CY59"/>
    <mergeCell ref="CZ59:DD59"/>
    <mergeCell ref="AM59:AR59"/>
    <mergeCell ref="AU59:AZ59"/>
    <mergeCell ref="BC59:BI59"/>
    <mergeCell ref="BJ59:BN59"/>
    <mergeCell ref="BO59:BS59"/>
    <mergeCell ref="BT59:BX59"/>
    <mergeCell ref="CE58:CI58"/>
    <mergeCell ref="CJ58:CN58"/>
    <mergeCell ref="CO58:CT58"/>
    <mergeCell ref="CU58:CY58"/>
    <mergeCell ref="CZ58:DD58"/>
    <mergeCell ref="A61:E61"/>
    <mergeCell ref="G61:L61"/>
    <mergeCell ref="O61:T61"/>
    <mergeCell ref="W61:AB61"/>
    <mergeCell ref="AE61:AJ61"/>
    <mergeCell ref="AU60:AZ60"/>
    <mergeCell ref="BC60:BI60"/>
    <mergeCell ref="BJ60:BN60"/>
    <mergeCell ref="BO60:BS60"/>
    <mergeCell ref="BT60:BX60"/>
    <mergeCell ref="BY60:CD60"/>
    <mergeCell ref="A60:E60"/>
    <mergeCell ref="G60:L60"/>
    <mergeCell ref="O60:T60"/>
    <mergeCell ref="W60:AB60"/>
    <mergeCell ref="AE60:AJ60"/>
    <mergeCell ref="AM60:AR60"/>
    <mergeCell ref="BY61:CD61"/>
    <mergeCell ref="CE61:CI61"/>
    <mergeCell ref="CJ61:CN61"/>
    <mergeCell ref="CO61:CT61"/>
    <mergeCell ref="CU61:CY61"/>
    <mergeCell ref="CZ61:DD61"/>
    <mergeCell ref="AM61:AR61"/>
    <mergeCell ref="AU61:AZ61"/>
    <mergeCell ref="BC61:BI61"/>
    <mergeCell ref="BJ61:BN61"/>
    <mergeCell ref="BO61:BS61"/>
    <mergeCell ref="BT61:BX61"/>
    <mergeCell ref="CE60:CI60"/>
    <mergeCell ref="CJ60:CN60"/>
    <mergeCell ref="CO60:CT60"/>
    <mergeCell ref="CU60:CY60"/>
    <mergeCell ref="CZ60:DD60"/>
    <mergeCell ref="A63:E63"/>
    <mergeCell ref="G63:L63"/>
    <mergeCell ref="O63:T63"/>
    <mergeCell ref="W63:AB63"/>
    <mergeCell ref="AE63:AJ63"/>
    <mergeCell ref="AU62:AZ62"/>
    <mergeCell ref="BC62:BI62"/>
    <mergeCell ref="BJ62:BN62"/>
    <mergeCell ref="BO62:BS62"/>
    <mergeCell ref="BT62:BX62"/>
    <mergeCell ref="BY62:CD62"/>
    <mergeCell ref="A62:E62"/>
    <mergeCell ref="G62:L62"/>
    <mergeCell ref="O62:T62"/>
    <mergeCell ref="W62:AB62"/>
    <mergeCell ref="AE62:AJ62"/>
    <mergeCell ref="AM62:AR62"/>
    <mergeCell ref="BY63:CD63"/>
    <mergeCell ref="CE63:CI63"/>
    <mergeCell ref="CJ63:CN63"/>
    <mergeCell ref="CO63:CT63"/>
    <mergeCell ref="CU63:CY63"/>
    <mergeCell ref="CZ63:DD63"/>
    <mergeCell ref="AM63:AR63"/>
    <mergeCell ref="AU63:AZ63"/>
    <mergeCell ref="BC63:BI63"/>
    <mergeCell ref="BJ63:BN63"/>
    <mergeCell ref="BO63:BS63"/>
    <mergeCell ref="BT63:BX63"/>
    <mergeCell ref="CE62:CI62"/>
    <mergeCell ref="CJ62:CN62"/>
    <mergeCell ref="CO62:CT62"/>
    <mergeCell ref="CU62:CY62"/>
    <mergeCell ref="CZ62:DD62"/>
    <mergeCell ref="CE64:CI64"/>
    <mergeCell ref="CJ64:CN64"/>
    <mergeCell ref="CO64:CT64"/>
    <mergeCell ref="CU64:CY64"/>
    <mergeCell ref="CZ64:DD64"/>
    <mergeCell ref="CE66:CI66"/>
    <mergeCell ref="CJ66:CN66"/>
    <mergeCell ref="CO66:CT66"/>
    <mergeCell ref="CU66:CY66"/>
    <mergeCell ref="CZ66:DD66"/>
    <mergeCell ref="A65:E65"/>
    <mergeCell ref="G65:L65"/>
    <mergeCell ref="O65:T65"/>
    <mergeCell ref="W65:AB65"/>
    <mergeCell ref="AE65:AJ65"/>
    <mergeCell ref="AU64:AZ64"/>
    <mergeCell ref="BC64:BI64"/>
    <mergeCell ref="BJ64:BN64"/>
    <mergeCell ref="BO64:BS64"/>
    <mergeCell ref="BT64:BX64"/>
    <mergeCell ref="BY64:CD64"/>
    <mergeCell ref="A64:E64"/>
    <mergeCell ref="G64:L64"/>
    <mergeCell ref="O64:T64"/>
    <mergeCell ref="W64:AB64"/>
    <mergeCell ref="AE64:AJ64"/>
    <mergeCell ref="AM64:AR64"/>
    <mergeCell ref="BY65:CD65"/>
    <mergeCell ref="CV69:DD69"/>
    <mergeCell ref="AU66:AZ66"/>
    <mergeCell ref="BC66:BI66"/>
    <mergeCell ref="BJ66:BN66"/>
    <mergeCell ref="BO66:BS66"/>
    <mergeCell ref="BT66:BX66"/>
    <mergeCell ref="BY66:CD66"/>
    <mergeCell ref="A66:E66"/>
    <mergeCell ref="G66:L66"/>
    <mergeCell ref="O66:T66"/>
    <mergeCell ref="W66:AB66"/>
    <mergeCell ref="AE66:AJ66"/>
    <mergeCell ref="AM66:AR66"/>
    <mergeCell ref="CE65:CI65"/>
    <mergeCell ref="CJ65:CN65"/>
    <mergeCell ref="CO65:CT65"/>
    <mergeCell ref="CU65:CY65"/>
    <mergeCell ref="CZ65:DD65"/>
    <mergeCell ref="AM65:AR65"/>
    <mergeCell ref="AU65:AZ65"/>
    <mergeCell ref="BC65:BI65"/>
    <mergeCell ref="BJ65:BN65"/>
    <mergeCell ref="BO65:BS65"/>
    <mergeCell ref="BT65:BX65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34" orientation="portrait" useFirstPageNumber="1" r:id="rId1"/>
  <headerFooter alignWithMargins="0">
    <oddFooter>&amp;C&amp;"ＭＳ 明朝,標準"&amp;10－&amp;P－</oddFooter>
  </headerFooter>
  <colBreaks count="1" manualBreakCount="1">
    <brk id="5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4"/>
  </sheetPr>
  <dimension ref="A1:AX33"/>
  <sheetViews>
    <sheetView view="pageBreakPreview" zoomScale="86" zoomScaleNormal="100" zoomScaleSheetLayoutView="86" workbookViewId="0"/>
  </sheetViews>
  <sheetFormatPr defaultColWidth="9" defaultRowHeight="12" x14ac:dyDescent="0.15"/>
  <cols>
    <col min="1" max="5" width="1.75" style="50" customWidth="1"/>
    <col min="6" max="7" width="1.625" style="50" customWidth="1"/>
    <col min="8" max="9" width="1.75" style="50" customWidth="1"/>
    <col min="10" max="10" width="0.625" style="50" customWidth="1"/>
    <col min="11" max="52" width="1.75" style="50" customWidth="1"/>
    <col min="53" max="64" width="1.625" style="50" customWidth="1"/>
    <col min="65" max="65" width="9" style="50" bestFit="1"/>
    <col min="66" max="16384" width="9" style="50"/>
  </cols>
  <sheetData>
    <row r="1" spans="1:50" ht="15" customHeight="1" x14ac:dyDescent="0.15">
      <c r="A1" s="51" t="s">
        <v>553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50" x14ac:dyDescent="0.1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462" t="s">
        <v>672</v>
      </c>
      <c r="AN2" s="462"/>
      <c r="AO2" s="462"/>
      <c r="AP2" s="462"/>
      <c r="AQ2" s="462"/>
      <c r="AR2" s="462"/>
      <c r="AS2" s="462"/>
      <c r="AT2" s="462"/>
      <c r="AU2" s="462"/>
      <c r="AV2" s="462"/>
      <c r="AW2" s="462"/>
      <c r="AX2" s="462"/>
    </row>
    <row r="3" spans="1:50" ht="3" customHeight="1" x14ac:dyDescent="0.1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</row>
    <row r="4" spans="1:50" ht="18" customHeight="1" x14ac:dyDescent="0.15">
      <c r="A4" s="515" t="s">
        <v>353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6"/>
      <c r="Q4" s="551" t="s">
        <v>140</v>
      </c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552"/>
      <c r="AC4" s="552"/>
      <c r="AD4" s="552"/>
      <c r="AE4" s="552"/>
      <c r="AF4" s="552"/>
      <c r="AG4" s="552"/>
      <c r="AH4" s="552"/>
      <c r="AI4" s="552"/>
      <c r="AJ4" s="552"/>
      <c r="AK4" s="553"/>
      <c r="AL4" s="551" t="s">
        <v>303</v>
      </c>
      <c r="AM4" s="552"/>
      <c r="AN4" s="552"/>
      <c r="AO4" s="552"/>
      <c r="AP4" s="552"/>
      <c r="AQ4" s="552"/>
      <c r="AR4" s="552"/>
      <c r="AS4" s="552"/>
      <c r="AT4" s="552"/>
      <c r="AU4" s="552"/>
      <c r="AV4" s="552"/>
      <c r="AW4" s="552"/>
      <c r="AX4" s="552"/>
    </row>
    <row r="5" spans="1:50" ht="8.25" customHeight="1" x14ac:dyDescent="0.15">
      <c r="A5" s="502"/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92"/>
      <c r="Q5" s="528" t="s">
        <v>201</v>
      </c>
      <c r="R5" s="529"/>
      <c r="S5" s="529"/>
      <c r="T5" s="529"/>
      <c r="U5" s="529"/>
      <c r="V5" s="694"/>
      <c r="W5" s="694"/>
      <c r="X5" s="694"/>
      <c r="Y5" s="694"/>
      <c r="Z5" s="694"/>
      <c r="AA5" s="694"/>
      <c r="AB5" s="694"/>
      <c r="AC5" s="694"/>
      <c r="AD5" s="694"/>
      <c r="AE5" s="694"/>
      <c r="AF5" s="694"/>
      <c r="AG5" s="694"/>
      <c r="AH5" s="247"/>
      <c r="AI5" s="247"/>
      <c r="AJ5" s="247"/>
      <c r="AK5" s="248"/>
      <c r="AL5" s="528" t="s">
        <v>201</v>
      </c>
      <c r="AM5" s="529"/>
      <c r="AN5" s="529"/>
      <c r="AO5" s="529"/>
      <c r="AP5" s="529"/>
      <c r="AQ5" s="197"/>
      <c r="AR5" s="197"/>
      <c r="AS5" s="197"/>
      <c r="AT5" s="197"/>
      <c r="AU5" s="197"/>
      <c r="AV5" s="197"/>
      <c r="AW5" s="197"/>
      <c r="AX5" s="197"/>
    </row>
    <row r="6" spans="1:50" ht="18.75" customHeight="1" x14ac:dyDescent="0.15">
      <c r="A6" s="502"/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92"/>
      <c r="Q6" s="622"/>
      <c r="R6" s="502"/>
      <c r="S6" s="502"/>
      <c r="T6" s="502"/>
      <c r="U6" s="502"/>
      <c r="V6" s="695" t="s">
        <v>555</v>
      </c>
      <c r="W6" s="696"/>
      <c r="X6" s="696"/>
      <c r="Y6" s="697"/>
      <c r="Z6" s="612" t="s">
        <v>304</v>
      </c>
      <c r="AA6" s="549"/>
      <c r="AB6" s="549"/>
      <c r="AC6" s="562"/>
      <c r="AD6" s="698" t="s">
        <v>9</v>
      </c>
      <c r="AE6" s="699"/>
      <c r="AF6" s="699"/>
      <c r="AG6" s="700"/>
      <c r="AH6" s="695" t="s">
        <v>458</v>
      </c>
      <c r="AI6" s="696"/>
      <c r="AJ6" s="696"/>
      <c r="AK6" s="697"/>
      <c r="AL6" s="622"/>
      <c r="AM6" s="502"/>
      <c r="AN6" s="502"/>
      <c r="AO6" s="502"/>
      <c r="AP6" s="502"/>
      <c r="AQ6" s="704" t="s">
        <v>556</v>
      </c>
      <c r="AR6" s="705"/>
      <c r="AS6" s="705"/>
      <c r="AT6" s="706"/>
      <c r="AU6" s="539" t="s">
        <v>557</v>
      </c>
      <c r="AV6" s="540"/>
      <c r="AW6" s="540"/>
      <c r="AX6" s="540"/>
    </row>
    <row r="7" spans="1:50" ht="18.75" customHeight="1" x14ac:dyDescent="0.15">
      <c r="A7" s="517"/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8"/>
      <c r="Q7" s="530"/>
      <c r="R7" s="517"/>
      <c r="S7" s="517"/>
      <c r="T7" s="517"/>
      <c r="U7" s="517"/>
      <c r="V7" s="707" t="s">
        <v>558</v>
      </c>
      <c r="W7" s="708"/>
      <c r="X7" s="708"/>
      <c r="Y7" s="670"/>
      <c r="Z7" s="542"/>
      <c r="AA7" s="543"/>
      <c r="AB7" s="543"/>
      <c r="AC7" s="544"/>
      <c r="AD7" s="701"/>
      <c r="AE7" s="702"/>
      <c r="AF7" s="702"/>
      <c r="AG7" s="703"/>
      <c r="AH7" s="709" t="s">
        <v>389</v>
      </c>
      <c r="AI7" s="710"/>
      <c r="AJ7" s="710"/>
      <c r="AK7" s="711"/>
      <c r="AL7" s="530"/>
      <c r="AM7" s="517"/>
      <c r="AN7" s="517"/>
      <c r="AO7" s="517"/>
      <c r="AP7" s="517"/>
      <c r="AQ7" s="701"/>
      <c r="AR7" s="702"/>
      <c r="AS7" s="702"/>
      <c r="AT7" s="703"/>
      <c r="AU7" s="542"/>
      <c r="AV7" s="543"/>
      <c r="AW7" s="543"/>
      <c r="AX7" s="543"/>
    </row>
    <row r="8" spans="1:50" ht="5.25" customHeight="1" x14ac:dyDescent="0.15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227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181"/>
      <c r="AV8" s="181"/>
      <c r="AW8" s="181"/>
      <c r="AX8" s="181"/>
    </row>
    <row r="9" spans="1:50" ht="27" customHeight="1" x14ac:dyDescent="0.15">
      <c r="A9" s="238"/>
      <c r="B9" s="693" t="s">
        <v>111</v>
      </c>
      <c r="C9" s="693"/>
      <c r="D9" s="693"/>
      <c r="E9" s="693"/>
      <c r="F9" s="693"/>
      <c r="G9" s="693"/>
      <c r="H9" s="693"/>
      <c r="I9" s="693"/>
      <c r="J9" s="693"/>
      <c r="K9" s="693"/>
      <c r="L9" s="693"/>
      <c r="M9" s="693"/>
      <c r="N9" s="693"/>
      <c r="O9" s="693"/>
      <c r="P9" s="234"/>
      <c r="Q9" s="333">
        <f>SUM(Q11:U30)</f>
        <v>55803</v>
      </c>
      <c r="R9" s="334"/>
      <c r="S9" s="334"/>
      <c r="T9" s="334"/>
      <c r="U9" s="334"/>
      <c r="V9" s="334">
        <f>SUM(V11:Y30)</f>
        <v>5189</v>
      </c>
      <c r="W9" s="334"/>
      <c r="X9" s="334"/>
      <c r="Y9" s="334"/>
      <c r="Z9" s="334">
        <f>SUM(Z11:AC30)</f>
        <v>15462</v>
      </c>
      <c r="AA9" s="334"/>
      <c r="AB9" s="334"/>
      <c r="AC9" s="334"/>
      <c r="AD9" s="334">
        <f>SUM(AD11:AG30)</f>
        <v>24720</v>
      </c>
      <c r="AE9" s="334"/>
      <c r="AF9" s="334"/>
      <c r="AG9" s="334"/>
      <c r="AH9" s="334">
        <f>SUM(AH11:AK30)</f>
        <v>8825</v>
      </c>
      <c r="AI9" s="334"/>
      <c r="AJ9" s="334"/>
      <c r="AK9" s="334"/>
      <c r="AL9" s="334">
        <f>SUM(AL11:AP30)</f>
        <v>36387</v>
      </c>
      <c r="AM9" s="334"/>
      <c r="AN9" s="334"/>
      <c r="AO9" s="334"/>
      <c r="AP9" s="334"/>
      <c r="AQ9" s="334">
        <f>SUM(AQ11:AT30)</f>
        <v>13281</v>
      </c>
      <c r="AR9" s="334"/>
      <c r="AS9" s="334"/>
      <c r="AT9" s="334"/>
      <c r="AU9" s="331">
        <f>SUM(AU11:AW30)</f>
        <v>848</v>
      </c>
      <c r="AV9" s="331"/>
      <c r="AW9" s="331"/>
      <c r="AX9" s="331"/>
    </row>
    <row r="10" spans="1:50" ht="6" customHeight="1" x14ac:dyDescent="0.15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193"/>
      <c r="R10" s="166"/>
      <c r="S10" s="166"/>
      <c r="T10" s="166"/>
      <c r="U10" s="166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81"/>
    </row>
    <row r="11" spans="1:50" ht="27" customHeight="1" x14ac:dyDescent="0.15">
      <c r="A11" s="238"/>
      <c r="B11" s="593" t="s">
        <v>516</v>
      </c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238"/>
      <c r="Q11" s="325">
        <v>1519</v>
      </c>
      <c r="R11" s="291"/>
      <c r="S11" s="291"/>
      <c r="T11" s="291"/>
      <c r="U11" s="291"/>
      <c r="V11" s="319">
        <v>1089</v>
      </c>
      <c r="W11" s="319"/>
      <c r="X11" s="319"/>
      <c r="Y11" s="319"/>
      <c r="Z11" s="319">
        <v>319</v>
      </c>
      <c r="AA11" s="319"/>
      <c r="AB11" s="319"/>
      <c r="AC11" s="319"/>
      <c r="AD11" s="291">
        <v>99</v>
      </c>
      <c r="AE11" s="291"/>
      <c r="AF11" s="291"/>
      <c r="AG11" s="291"/>
      <c r="AH11" s="291">
        <v>9</v>
      </c>
      <c r="AI11" s="291"/>
      <c r="AJ11" s="291"/>
      <c r="AK11" s="291"/>
      <c r="AL11" s="319">
        <v>1595</v>
      </c>
      <c r="AM11" s="319"/>
      <c r="AN11" s="319"/>
      <c r="AO11" s="319"/>
      <c r="AP11" s="319"/>
      <c r="AQ11" s="319">
        <v>176</v>
      </c>
      <c r="AR11" s="319"/>
      <c r="AS11" s="319"/>
      <c r="AT11" s="319"/>
      <c r="AU11" s="319">
        <v>8</v>
      </c>
      <c r="AV11" s="319"/>
      <c r="AW11" s="319"/>
      <c r="AX11" s="319"/>
    </row>
    <row r="12" spans="1:50" ht="27" customHeight="1" x14ac:dyDescent="0.15">
      <c r="A12" s="238"/>
      <c r="B12" s="593" t="s">
        <v>175</v>
      </c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238"/>
      <c r="Q12" s="325">
        <v>8</v>
      </c>
      <c r="R12" s="291"/>
      <c r="S12" s="291"/>
      <c r="T12" s="291"/>
      <c r="U12" s="291"/>
      <c r="V12" s="319">
        <v>6</v>
      </c>
      <c r="W12" s="319"/>
      <c r="X12" s="319"/>
      <c r="Y12" s="319"/>
      <c r="Z12" s="319">
        <v>1</v>
      </c>
      <c r="AA12" s="319"/>
      <c r="AB12" s="319"/>
      <c r="AC12" s="319"/>
      <c r="AD12" s="291" t="s">
        <v>673</v>
      </c>
      <c r="AE12" s="291"/>
      <c r="AF12" s="291"/>
      <c r="AG12" s="291"/>
      <c r="AH12" s="291">
        <v>1</v>
      </c>
      <c r="AI12" s="291"/>
      <c r="AJ12" s="291"/>
      <c r="AK12" s="291"/>
      <c r="AL12" s="291">
        <v>7</v>
      </c>
      <c r="AM12" s="291"/>
      <c r="AN12" s="291"/>
      <c r="AO12" s="291"/>
      <c r="AP12" s="291"/>
      <c r="AQ12" s="291" t="s">
        <v>673</v>
      </c>
      <c r="AR12" s="291"/>
      <c r="AS12" s="291"/>
      <c r="AT12" s="291"/>
      <c r="AU12" s="291" t="s">
        <v>673</v>
      </c>
      <c r="AV12" s="291"/>
      <c r="AW12" s="291"/>
      <c r="AX12" s="291"/>
    </row>
    <row r="13" spans="1:50" ht="27" customHeight="1" x14ac:dyDescent="0.15">
      <c r="A13" s="238"/>
      <c r="B13" s="593" t="s">
        <v>519</v>
      </c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238"/>
      <c r="Q13" s="325">
        <v>1</v>
      </c>
      <c r="R13" s="291"/>
      <c r="S13" s="291"/>
      <c r="T13" s="291"/>
      <c r="U13" s="291"/>
      <c r="V13" s="291" t="s">
        <v>673</v>
      </c>
      <c r="W13" s="291"/>
      <c r="X13" s="291"/>
      <c r="Y13" s="291"/>
      <c r="Z13" s="291" t="s">
        <v>673</v>
      </c>
      <c r="AA13" s="291"/>
      <c r="AB13" s="291"/>
      <c r="AC13" s="291"/>
      <c r="AD13" s="319">
        <v>1</v>
      </c>
      <c r="AE13" s="319"/>
      <c r="AF13" s="319"/>
      <c r="AG13" s="319"/>
      <c r="AH13" s="291" t="s">
        <v>673</v>
      </c>
      <c r="AI13" s="291"/>
      <c r="AJ13" s="291"/>
      <c r="AK13" s="291"/>
      <c r="AL13" s="291" t="s">
        <v>698</v>
      </c>
      <c r="AM13" s="291"/>
      <c r="AN13" s="291"/>
      <c r="AO13" s="291"/>
      <c r="AP13" s="291"/>
      <c r="AQ13" s="291" t="s">
        <v>673</v>
      </c>
      <c r="AR13" s="291"/>
      <c r="AS13" s="291"/>
      <c r="AT13" s="291"/>
      <c r="AU13" s="291" t="s">
        <v>673</v>
      </c>
      <c r="AV13" s="291"/>
      <c r="AW13" s="291"/>
      <c r="AX13" s="291"/>
    </row>
    <row r="14" spans="1:50" ht="27" customHeight="1" x14ac:dyDescent="0.15">
      <c r="A14" s="238"/>
      <c r="B14" s="593" t="s">
        <v>393</v>
      </c>
      <c r="C14" s="593"/>
      <c r="D14" s="593"/>
      <c r="E14" s="593"/>
      <c r="F14" s="593"/>
      <c r="G14" s="593"/>
      <c r="H14" s="593"/>
      <c r="I14" s="593"/>
      <c r="J14" s="593"/>
      <c r="K14" s="593"/>
      <c r="L14" s="593"/>
      <c r="M14" s="593"/>
      <c r="N14" s="593"/>
      <c r="O14" s="593"/>
      <c r="P14" s="238"/>
      <c r="Q14" s="325">
        <v>3092</v>
      </c>
      <c r="R14" s="291"/>
      <c r="S14" s="291"/>
      <c r="T14" s="291"/>
      <c r="U14" s="291"/>
      <c r="V14" s="319">
        <v>566</v>
      </c>
      <c r="W14" s="319"/>
      <c r="X14" s="319"/>
      <c r="Y14" s="319"/>
      <c r="Z14" s="319">
        <v>663</v>
      </c>
      <c r="AA14" s="319"/>
      <c r="AB14" s="319"/>
      <c r="AC14" s="319"/>
      <c r="AD14" s="319">
        <v>1182</v>
      </c>
      <c r="AE14" s="319"/>
      <c r="AF14" s="319"/>
      <c r="AG14" s="319"/>
      <c r="AH14" s="319">
        <v>581</v>
      </c>
      <c r="AI14" s="319"/>
      <c r="AJ14" s="319"/>
      <c r="AK14" s="319"/>
      <c r="AL14" s="319">
        <v>2085</v>
      </c>
      <c r="AM14" s="319"/>
      <c r="AN14" s="319"/>
      <c r="AO14" s="319"/>
      <c r="AP14" s="319"/>
      <c r="AQ14" s="319">
        <v>676</v>
      </c>
      <c r="AR14" s="319"/>
      <c r="AS14" s="319"/>
      <c r="AT14" s="319"/>
      <c r="AU14" s="319">
        <v>80</v>
      </c>
      <c r="AV14" s="319"/>
      <c r="AW14" s="319"/>
      <c r="AX14" s="319"/>
    </row>
    <row r="15" spans="1:50" ht="27" customHeight="1" x14ac:dyDescent="0.15">
      <c r="A15" s="238"/>
      <c r="B15" s="593" t="s">
        <v>232</v>
      </c>
      <c r="C15" s="593"/>
      <c r="D15" s="593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238"/>
      <c r="Q15" s="325">
        <v>9718</v>
      </c>
      <c r="R15" s="291"/>
      <c r="S15" s="291"/>
      <c r="T15" s="291"/>
      <c r="U15" s="291"/>
      <c r="V15" s="319">
        <v>414</v>
      </c>
      <c r="W15" s="319"/>
      <c r="X15" s="319"/>
      <c r="Y15" s="319"/>
      <c r="Z15" s="319">
        <v>2871</v>
      </c>
      <c r="AA15" s="319"/>
      <c r="AB15" s="319"/>
      <c r="AC15" s="319"/>
      <c r="AD15" s="319">
        <v>4966</v>
      </c>
      <c r="AE15" s="319"/>
      <c r="AF15" s="319"/>
      <c r="AG15" s="319"/>
      <c r="AH15" s="319">
        <v>1311</v>
      </c>
      <c r="AI15" s="319"/>
      <c r="AJ15" s="319"/>
      <c r="AK15" s="319"/>
      <c r="AL15" s="319">
        <v>7196</v>
      </c>
      <c r="AM15" s="319"/>
      <c r="AN15" s="319"/>
      <c r="AO15" s="319"/>
      <c r="AP15" s="319"/>
      <c r="AQ15" s="319">
        <v>3435</v>
      </c>
      <c r="AR15" s="319"/>
      <c r="AS15" s="319"/>
      <c r="AT15" s="319"/>
      <c r="AU15" s="319">
        <v>320</v>
      </c>
      <c r="AV15" s="319"/>
      <c r="AW15" s="319"/>
      <c r="AX15" s="319"/>
    </row>
    <row r="16" spans="1:50" ht="27" customHeight="1" x14ac:dyDescent="0.15">
      <c r="A16" s="238"/>
      <c r="B16" s="593" t="s">
        <v>401</v>
      </c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238"/>
      <c r="Q16" s="325">
        <v>229</v>
      </c>
      <c r="R16" s="291"/>
      <c r="S16" s="291"/>
      <c r="T16" s="291"/>
      <c r="U16" s="291"/>
      <c r="V16" s="319">
        <v>2</v>
      </c>
      <c r="W16" s="319"/>
      <c r="X16" s="319"/>
      <c r="Y16" s="319"/>
      <c r="Z16" s="319">
        <v>24</v>
      </c>
      <c r="AA16" s="319"/>
      <c r="AB16" s="319"/>
      <c r="AC16" s="319"/>
      <c r="AD16" s="319">
        <v>137</v>
      </c>
      <c r="AE16" s="319"/>
      <c r="AF16" s="319"/>
      <c r="AG16" s="319"/>
      <c r="AH16" s="319">
        <v>65</v>
      </c>
      <c r="AI16" s="319"/>
      <c r="AJ16" s="319"/>
      <c r="AK16" s="319"/>
      <c r="AL16" s="319">
        <v>58</v>
      </c>
      <c r="AM16" s="319"/>
      <c r="AN16" s="319"/>
      <c r="AO16" s="319"/>
      <c r="AP16" s="319"/>
      <c r="AQ16" s="319">
        <v>27</v>
      </c>
      <c r="AR16" s="319"/>
      <c r="AS16" s="319"/>
      <c r="AT16" s="319"/>
      <c r="AU16" s="319">
        <v>4</v>
      </c>
      <c r="AV16" s="319"/>
      <c r="AW16" s="319"/>
      <c r="AX16" s="319"/>
    </row>
    <row r="17" spans="1:50" ht="27" customHeight="1" x14ac:dyDescent="0.15">
      <c r="A17" s="238"/>
      <c r="B17" s="593" t="s">
        <v>370</v>
      </c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238"/>
      <c r="Q17" s="325">
        <v>1716</v>
      </c>
      <c r="R17" s="291"/>
      <c r="S17" s="291"/>
      <c r="T17" s="291"/>
      <c r="U17" s="291"/>
      <c r="V17" s="319">
        <v>257</v>
      </c>
      <c r="W17" s="319"/>
      <c r="X17" s="319"/>
      <c r="Y17" s="319"/>
      <c r="Z17" s="319">
        <v>57</v>
      </c>
      <c r="AA17" s="319"/>
      <c r="AB17" s="319"/>
      <c r="AC17" s="319"/>
      <c r="AD17" s="319">
        <v>294</v>
      </c>
      <c r="AE17" s="319"/>
      <c r="AF17" s="319"/>
      <c r="AG17" s="319"/>
      <c r="AH17" s="319">
        <v>1090</v>
      </c>
      <c r="AI17" s="319"/>
      <c r="AJ17" s="319"/>
      <c r="AK17" s="319"/>
      <c r="AL17" s="319">
        <v>411</v>
      </c>
      <c r="AM17" s="319"/>
      <c r="AN17" s="319"/>
      <c r="AO17" s="319"/>
      <c r="AP17" s="319"/>
      <c r="AQ17" s="319">
        <v>68</v>
      </c>
      <c r="AR17" s="319"/>
      <c r="AS17" s="319"/>
      <c r="AT17" s="319"/>
      <c r="AU17" s="319">
        <v>11</v>
      </c>
      <c r="AV17" s="319"/>
      <c r="AW17" s="319"/>
      <c r="AX17" s="319"/>
    </row>
    <row r="18" spans="1:50" ht="27" customHeight="1" x14ac:dyDescent="0.15">
      <c r="A18" s="238"/>
      <c r="B18" s="593" t="s">
        <v>521</v>
      </c>
      <c r="C18" s="593"/>
      <c r="D18" s="59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238"/>
      <c r="Q18" s="325">
        <v>3655</v>
      </c>
      <c r="R18" s="291"/>
      <c r="S18" s="291"/>
      <c r="T18" s="291"/>
      <c r="U18" s="291"/>
      <c r="V18" s="319">
        <v>91</v>
      </c>
      <c r="W18" s="319"/>
      <c r="X18" s="319"/>
      <c r="Y18" s="319"/>
      <c r="Z18" s="319">
        <v>736</v>
      </c>
      <c r="AA18" s="319"/>
      <c r="AB18" s="319"/>
      <c r="AC18" s="319"/>
      <c r="AD18" s="319">
        <v>2270</v>
      </c>
      <c r="AE18" s="319"/>
      <c r="AF18" s="319"/>
      <c r="AG18" s="319"/>
      <c r="AH18" s="319">
        <v>466</v>
      </c>
      <c r="AI18" s="319"/>
      <c r="AJ18" s="319"/>
      <c r="AK18" s="319"/>
      <c r="AL18" s="319">
        <v>1819</v>
      </c>
      <c r="AM18" s="319"/>
      <c r="AN18" s="319"/>
      <c r="AO18" s="319"/>
      <c r="AP18" s="319"/>
      <c r="AQ18" s="319">
        <v>842</v>
      </c>
      <c r="AR18" s="319"/>
      <c r="AS18" s="319"/>
      <c r="AT18" s="319"/>
      <c r="AU18" s="319">
        <v>58</v>
      </c>
      <c r="AV18" s="319"/>
      <c r="AW18" s="319"/>
      <c r="AX18" s="319"/>
    </row>
    <row r="19" spans="1:50" ht="27" customHeight="1" x14ac:dyDescent="0.15">
      <c r="A19" s="238"/>
      <c r="B19" s="593" t="s">
        <v>523</v>
      </c>
      <c r="C19" s="593"/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238"/>
      <c r="Q19" s="325">
        <v>9513</v>
      </c>
      <c r="R19" s="291"/>
      <c r="S19" s="291"/>
      <c r="T19" s="291"/>
      <c r="U19" s="291"/>
      <c r="V19" s="319">
        <v>571</v>
      </c>
      <c r="W19" s="319"/>
      <c r="X19" s="319"/>
      <c r="Y19" s="319"/>
      <c r="Z19" s="319">
        <v>2984</v>
      </c>
      <c r="AA19" s="319"/>
      <c r="AB19" s="319"/>
      <c r="AC19" s="319"/>
      <c r="AD19" s="319">
        <v>4259</v>
      </c>
      <c r="AE19" s="319"/>
      <c r="AF19" s="319"/>
      <c r="AG19" s="319"/>
      <c r="AH19" s="319">
        <v>1540</v>
      </c>
      <c r="AI19" s="319"/>
      <c r="AJ19" s="319"/>
      <c r="AK19" s="319"/>
      <c r="AL19" s="319">
        <v>5778</v>
      </c>
      <c r="AM19" s="319"/>
      <c r="AN19" s="319"/>
      <c r="AO19" s="319"/>
      <c r="AP19" s="319"/>
      <c r="AQ19" s="319">
        <v>1978</v>
      </c>
      <c r="AR19" s="319"/>
      <c r="AS19" s="319"/>
      <c r="AT19" s="319"/>
      <c r="AU19" s="319">
        <v>86</v>
      </c>
      <c r="AV19" s="319"/>
      <c r="AW19" s="319"/>
      <c r="AX19" s="319"/>
    </row>
    <row r="20" spans="1:50" ht="27" customHeight="1" x14ac:dyDescent="0.15">
      <c r="A20" s="238"/>
      <c r="B20" s="593" t="s">
        <v>351</v>
      </c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238"/>
      <c r="Q20" s="325">
        <v>1309</v>
      </c>
      <c r="R20" s="291"/>
      <c r="S20" s="291"/>
      <c r="T20" s="291"/>
      <c r="U20" s="291"/>
      <c r="V20" s="319">
        <v>42</v>
      </c>
      <c r="W20" s="319"/>
      <c r="X20" s="319"/>
      <c r="Y20" s="319"/>
      <c r="Z20" s="319">
        <v>121</v>
      </c>
      <c r="AA20" s="319"/>
      <c r="AB20" s="319"/>
      <c r="AC20" s="319"/>
      <c r="AD20" s="319">
        <v>747</v>
      </c>
      <c r="AE20" s="319"/>
      <c r="AF20" s="319"/>
      <c r="AG20" s="319"/>
      <c r="AH20" s="319">
        <v>385</v>
      </c>
      <c r="AI20" s="319"/>
      <c r="AJ20" s="319"/>
      <c r="AK20" s="319"/>
      <c r="AL20" s="319">
        <v>432</v>
      </c>
      <c r="AM20" s="319"/>
      <c r="AN20" s="319"/>
      <c r="AO20" s="319"/>
      <c r="AP20" s="319"/>
      <c r="AQ20" s="319">
        <v>238</v>
      </c>
      <c r="AR20" s="319"/>
      <c r="AS20" s="319"/>
      <c r="AT20" s="319"/>
      <c r="AU20" s="319">
        <v>17</v>
      </c>
      <c r="AV20" s="319"/>
      <c r="AW20" s="319"/>
      <c r="AX20" s="319"/>
    </row>
    <row r="21" spans="1:50" ht="27" customHeight="1" x14ac:dyDescent="0.15">
      <c r="A21" s="238"/>
      <c r="B21" s="593" t="s">
        <v>71</v>
      </c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238"/>
      <c r="Q21" s="325">
        <v>1088</v>
      </c>
      <c r="R21" s="291"/>
      <c r="S21" s="291"/>
      <c r="T21" s="291"/>
      <c r="U21" s="291"/>
      <c r="V21" s="319">
        <v>192</v>
      </c>
      <c r="W21" s="319"/>
      <c r="X21" s="319"/>
      <c r="Y21" s="319"/>
      <c r="Z21" s="319">
        <v>188</v>
      </c>
      <c r="AA21" s="319"/>
      <c r="AB21" s="319"/>
      <c r="AC21" s="319"/>
      <c r="AD21" s="319">
        <v>430</v>
      </c>
      <c r="AE21" s="319"/>
      <c r="AF21" s="319"/>
      <c r="AG21" s="319"/>
      <c r="AH21" s="319">
        <v>255</v>
      </c>
      <c r="AI21" s="319"/>
      <c r="AJ21" s="319"/>
      <c r="AK21" s="319"/>
      <c r="AL21" s="319">
        <v>564</v>
      </c>
      <c r="AM21" s="319"/>
      <c r="AN21" s="319"/>
      <c r="AO21" s="319"/>
      <c r="AP21" s="319"/>
      <c r="AQ21" s="319">
        <v>152</v>
      </c>
      <c r="AR21" s="319"/>
      <c r="AS21" s="319"/>
      <c r="AT21" s="319"/>
      <c r="AU21" s="319">
        <v>9</v>
      </c>
      <c r="AV21" s="319"/>
      <c r="AW21" s="319"/>
      <c r="AX21" s="319"/>
    </row>
    <row r="22" spans="1:50" ht="27" customHeight="1" x14ac:dyDescent="0.15">
      <c r="A22" s="238"/>
      <c r="B22" s="593" t="s">
        <v>94</v>
      </c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238"/>
      <c r="Q22" s="325">
        <v>1776</v>
      </c>
      <c r="R22" s="291"/>
      <c r="S22" s="291"/>
      <c r="T22" s="291"/>
      <c r="U22" s="291"/>
      <c r="V22" s="319">
        <v>393</v>
      </c>
      <c r="W22" s="319"/>
      <c r="X22" s="319"/>
      <c r="Y22" s="319"/>
      <c r="Z22" s="319">
        <v>201</v>
      </c>
      <c r="AA22" s="319"/>
      <c r="AB22" s="319"/>
      <c r="AC22" s="319"/>
      <c r="AD22" s="319">
        <v>575</v>
      </c>
      <c r="AE22" s="319"/>
      <c r="AF22" s="319"/>
      <c r="AG22" s="319"/>
      <c r="AH22" s="319">
        <v>578</v>
      </c>
      <c r="AI22" s="319"/>
      <c r="AJ22" s="319"/>
      <c r="AK22" s="319"/>
      <c r="AL22" s="319">
        <v>878</v>
      </c>
      <c r="AM22" s="319"/>
      <c r="AN22" s="319"/>
      <c r="AO22" s="319"/>
      <c r="AP22" s="319"/>
      <c r="AQ22" s="319">
        <v>228</v>
      </c>
      <c r="AR22" s="319"/>
      <c r="AS22" s="319"/>
      <c r="AT22" s="319"/>
      <c r="AU22" s="319">
        <v>27</v>
      </c>
      <c r="AV22" s="319"/>
      <c r="AW22" s="319"/>
      <c r="AX22" s="319"/>
    </row>
    <row r="23" spans="1:50" ht="27" customHeight="1" x14ac:dyDescent="0.15">
      <c r="A23" s="238"/>
      <c r="B23" s="593" t="s">
        <v>525</v>
      </c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238"/>
      <c r="Q23" s="325">
        <v>2482</v>
      </c>
      <c r="R23" s="291"/>
      <c r="S23" s="291"/>
      <c r="T23" s="291"/>
      <c r="U23" s="291"/>
      <c r="V23" s="319">
        <v>209</v>
      </c>
      <c r="W23" s="319"/>
      <c r="X23" s="319"/>
      <c r="Y23" s="319"/>
      <c r="Z23" s="319">
        <v>983</v>
      </c>
      <c r="AA23" s="319"/>
      <c r="AB23" s="319"/>
      <c r="AC23" s="319"/>
      <c r="AD23" s="319">
        <v>895</v>
      </c>
      <c r="AE23" s="319"/>
      <c r="AF23" s="319"/>
      <c r="AG23" s="319"/>
      <c r="AH23" s="319">
        <v>336</v>
      </c>
      <c r="AI23" s="319"/>
      <c r="AJ23" s="319"/>
      <c r="AK23" s="319"/>
      <c r="AL23" s="319">
        <v>1627</v>
      </c>
      <c r="AM23" s="319"/>
      <c r="AN23" s="319"/>
      <c r="AO23" s="319"/>
      <c r="AP23" s="319"/>
      <c r="AQ23" s="319">
        <v>361</v>
      </c>
      <c r="AR23" s="319"/>
      <c r="AS23" s="319"/>
      <c r="AT23" s="319"/>
      <c r="AU23" s="319">
        <v>15</v>
      </c>
      <c r="AV23" s="319"/>
      <c r="AW23" s="319"/>
      <c r="AX23" s="319"/>
    </row>
    <row r="24" spans="1:50" ht="27" customHeight="1" x14ac:dyDescent="0.15">
      <c r="A24" s="238"/>
      <c r="B24" s="593" t="s">
        <v>559</v>
      </c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238"/>
      <c r="Q24" s="325">
        <v>2010</v>
      </c>
      <c r="R24" s="291"/>
      <c r="S24" s="291"/>
      <c r="T24" s="291"/>
      <c r="U24" s="291"/>
      <c r="V24" s="319">
        <v>342</v>
      </c>
      <c r="W24" s="319"/>
      <c r="X24" s="319"/>
      <c r="Y24" s="319"/>
      <c r="Z24" s="319">
        <v>587</v>
      </c>
      <c r="AA24" s="319"/>
      <c r="AB24" s="319"/>
      <c r="AC24" s="319"/>
      <c r="AD24" s="319">
        <v>744</v>
      </c>
      <c r="AE24" s="319"/>
      <c r="AF24" s="319"/>
      <c r="AG24" s="319"/>
      <c r="AH24" s="319">
        <v>299</v>
      </c>
      <c r="AI24" s="319"/>
      <c r="AJ24" s="319"/>
      <c r="AK24" s="319"/>
      <c r="AL24" s="319">
        <v>1416</v>
      </c>
      <c r="AM24" s="319"/>
      <c r="AN24" s="319"/>
      <c r="AO24" s="319"/>
      <c r="AP24" s="319"/>
      <c r="AQ24" s="319">
        <v>435</v>
      </c>
      <c r="AR24" s="319"/>
      <c r="AS24" s="319"/>
      <c r="AT24" s="319"/>
      <c r="AU24" s="319">
        <v>14</v>
      </c>
      <c r="AV24" s="319"/>
      <c r="AW24" s="319"/>
      <c r="AX24" s="319"/>
    </row>
    <row r="25" spans="1:50" ht="27" customHeight="1" x14ac:dyDescent="0.15">
      <c r="A25" s="238"/>
      <c r="B25" s="593" t="s">
        <v>526</v>
      </c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238"/>
      <c r="Q25" s="325">
        <v>2704</v>
      </c>
      <c r="R25" s="291"/>
      <c r="S25" s="291"/>
      <c r="T25" s="291"/>
      <c r="U25" s="291"/>
      <c r="V25" s="319">
        <v>132</v>
      </c>
      <c r="W25" s="319"/>
      <c r="X25" s="319"/>
      <c r="Y25" s="319"/>
      <c r="Z25" s="319">
        <v>832</v>
      </c>
      <c r="AA25" s="319"/>
      <c r="AB25" s="319"/>
      <c r="AC25" s="319"/>
      <c r="AD25" s="319">
        <v>1411</v>
      </c>
      <c r="AE25" s="319"/>
      <c r="AF25" s="319"/>
      <c r="AG25" s="319"/>
      <c r="AH25" s="319">
        <v>304</v>
      </c>
      <c r="AI25" s="319"/>
      <c r="AJ25" s="319"/>
      <c r="AK25" s="319"/>
      <c r="AL25" s="319">
        <v>1832</v>
      </c>
      <c r="AM25" s="319"/>
      <c r="AN25" s="319"/>
      <c r="AO25" s="319"/>
      <c r="AP25" s="319"/>
      <c r="AQ25" s="319">
        <v>819</v>
      </c>
      <c r="AR25" s="319"/>
      <c r="AS25" s="319"/>
      <c r="AT25" s="319"/>
      <c r="AU25" s="319">
        <v>24</v>
      </c>
      <c r="AV25" s="319"/>
      <c r="AW25" s="319"/>
      <c r="AX25" s="319"/>
    </row>
    <row r="26" spans="1:50" ht="27" customHeight="1" x14ac:dyDescent="0.15">
      <c r="A26" s="238"/>
      <c r="B26" s="593" t="s">
        <v>527</v>
      </c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238"/>
      <c r="Q26" s="325">
        <v>6688</v>
      </c>
      <c r="R26" s="291"/>
      <c r="S26" s="291"/>
      <c r="T26" s="291"/>
      <c r="U26" s="291"/>
      <c r="V26" s="319">
        <v>235</v>
      </c>
      <c r="W26" s="319"/>
      <c r="X26" s="319"/>
      <c r="Y26" s="319"/>
      <c r="Z26" s="319">
        <v>2677</v>
      </c>
      <c r="AA26" s="319"/>
      <c r="AB26" s="319"/>
      <c r="AC26" s="319"/>
      <c r="AD26" s="319">
        <v>3337</v>
      </c>
      <c r="AE26" s="319"/>
      <c r="AF26" s="319"/>
      <c r="AG26" s="319"/>
      <c r="AH26" s="319">
        <v>369</v>
      </c>
      <c r="AI26" s="319"/>
      <c r="AJ26" s="319"/>
      <c r="AK26" s="319"/>
      <c r="AL26" s="319">
        <v>5286</v>
      </c>
      <c r="AM26" s="319"/>
      <c r="AN26" s="319"/>
      <c r="AO26" s="319"/>
      <c r="AP26" s="319"/>
      <c r="AQ26" s="319">
        <v>2208</v>
      </c>
      <c r="AR26" s="319"/>
      <c r="AS26" s="319"/>
      <c r="AT26" s="319"/>
      <c r="AU26" s="319">
        <v>96</v>
      </c>
      <c r="AV26" s="319"/>
      <c r="AW26" s="319"/>
      <c r="AX26" s="319"/>
    </row>
    <row r="27" spans="1:50" ht="27" customHeight="1" x14ac:dyDescent="0.15">
      <c r="A27" s="238"/>
      <c r="B27" s="593" t="s">
        <v>431</v>
      </c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238"/>
      <c r="Q27" s="325">
        <v>350</v>
      </c>
      <c r="R27" s="291"/>
      <c r="S27" s="291"/>
      <c r="T27" s="291"/>
      <c r="U27" s="291"/>
      <c r="V27" s="319">
        <v>1</v>
      </c>
      <c r="W27" s="319"/>
      <c r="X27" s="319"/>
      <c r="Y27" s="319"/>
      <c r="Z27" s="319">
        <v>134</v>
      </c>
      <c r="AA27" s="319"/>
      <c r="AB27" s="319"/>
      <c r="AC27" s="319"/>
      <c r="AD27" s="319">
        <v>189</v>
      </c>
      <c r="AE27" s="319"/>
      <c r="AF27" s="319"/>
      <c r="AG27" s="319"/>
      <c r="AH27" s="319">
        <v>23</v>
      </c>
      <c r="AI27" s="319"/>
      <c r="AJ27" s="319"/>
      <c r="AK27" s="319"/>
      <c r="AL27" s="319">
        <v>288</v>
      </c>
      <c r="AM27" s="319"/>
      <c r="AN27" s="319"/>
      <c r="AO27" s="319"/>
      <c r="AP27" s="319"/>
      <c r="AQ27" s="319">
        <v>147</v>
      </c>
      <c r="AR27" s="319"/>
      <c r="AS27" s="319"/>
      <c r="AT27" s="319"/>
      <c r="AU27" s="319">
        <v>3</v>
      </c>
      <c r="AV27" s="319"/>
      <c r="AW27" s="319"/>
      <c r="AX27" s="319"/>
    </row>
    <row r="28" spans="1:50" ht="27" customHeight="1" x14ac:dyDescent="0.15">
      <c r="A28" s="238"/>
      <c r="B28" s="593" t="s">
        <v>695</v>
      </c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238"/>
      <c r="Q28" s="325">
        <v>3890</v>
      </c>
      <c r="R28" s="291"/>
      <c r="S28" s="291"/>
      <c r="T28" s="291"/>
      <c r="U28" s="291"/>
      <c r="V28" s="319">
        <v>276</v>
      </c>
      <c r="W28" s="319"/>
      <c r="X28" s="319"/>
      <c r="Y28" s="319"/>
      <c r="Z28" s="319">
        <v>1138</v>
      </c>
      <c r="AA28" s="319"/>
      <c r="AB28" s="319"/>
      <c r="AC28" s="319"/>
      <c r="AD28" s="319">
        <v>1612</v>
      </c>
      <c r="AE28" s="319"/>
      <c r="AF28" s="319"/>
      <c r="AG28" s="319"/>
      <c r="AH28" s="319">
        <v>754</v>
      </c>
      <c r="AI28" s="319"/>
      <c r="AJ28" s="319"/>
      <c r="AK28" s="319"/>
      <c r="AL28" s="319">
        <v>2242</v>
      </c>
      <c r="AM28" s="319"/>
      <c r="AN28" s="319"/>
      <c r="AO28" s="319"/>
      <c r="AP28" s="319"/>
      <c r="AQ28" s="319">
        <v>667</v>
      </c>
      <c r="AR28" s="319"/>
      <c r="AS28" s="319"/>
      <c r="AT28" s="319"/>
      <c r="AU28" s="319">
        <v>51</v>
      </c>
      <c r="AV28" s="319"/>
      <c r="AW28" s="319"/>
      <c r="AX28" s="319"/>
    </row>
    <row r="29" spans="1:50" ht="27" customHeight="1" x14ac:dyDescent="0.15">
      <c r="A29" s="238"/>
      <c r="B29" s="593" t="s">
        <v>696</v>
      </c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238"/>
      <c r="Q29" s="325">
        <v>2348</v>
      </c>
      <c r="R29" s="291"/>
      <c r="S29" s="291"/>
      <c r="T29" s="291"/>
      <c r="U29" s="291"/>
      <c r="V29" s="319">
        <v>16</v>
      </c>
      <c r="W29" s="319"/>
      <c r="X29" s="319"/>
      <c r="Y29" s="319"/>
      <c r="Z29" s="319">
        <v>639</v>
      </c>
      <c r="AA29" s="319"/>
      <c r="AB29" s="319"/>
      <c r="AC29" s="319"/>
      <c r="AD29" s="319">
        <v>1318</v>
      </c>
      <c r="AE29" s="319"/>
      <c r="AF29" s="319"/>
      <c r="AG29" s="319"/>
      <c r="AH29" s="319">
        <v>363</v>
      </c>
      <c r="AI29" s="319"/>
      <c r="AJ29" s="319"/>
      <c r="AK29" s="319"/>
      <c r="AL29" s="319">
        <v>1378</v>
      </c>
      <c r="AM29" s="319"/>
      <c r="AN29" s="319"/>
      <c r="AO29" s="319"/>
      <c r="AP29" s="319"/>
      <c r="AQ29" s="319">
        <v>694</v>
      </c>
      <c r="AR29" s="319"/>
      <c r="AS29" s="319"/>
      <c r="AT29" s="319"/>
      <c r="AU29" s="319">
        <v>17</v>
      </c>
      <c r="AV29" s="319"/>
      <c r="AW29" s="319"/>
      <c r="AX29" s="319"/>
    </row>
    <row r="30" spans="1:50" ht="27" customHeight="1" x14ac:dyDescent="0.15">
      <c r="A30" s="238"/>
      <c r="B30" s="593" t="s">
        <v>531</v>
      </c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238"/>
      <c r="Q30" s="325">
        <v>1707</v>
      </c>
      <c r="R30" s="291"/>
      <c r="S30" s="291"/>
      <c r="T30" s="291"/>
      <c r="U30" s="291"/>
      <c r="V30" s="319">
        <v>355</v>
      </c>
      <c r="W30" s="319"/>
      <c r="X30" s="319"/>
      <c r="Y30" s="319"/>
      <c r="Z30" s="319">
        <v>307</v>
      </c>
      <c r="AA30" s="319"/>
      <c r="AB30" s="319"/>
      <c r="AC30" s="319"/>
      <c r="AD30" s="319">
        <v>254</v>
      </c>
      <c r="AE30" s="319"/>
      <c r="AF30" s="319"/>
      <c r="AG30" s="319"/>
      <c r="AH30" s="319">
        <v>96</v>
      </c>
      <c r="AI30" s="319"/>
      <c r="AJ30" s="319"/>
      <c r="AK30" s="319"/>
      <c r="AL30" s="319">
        <v>1495</v>
      </c>
      <c r="AM30" s="319"/>
      <c r="AN30" s="319"/>
      <c r="AO30" s="319"/>
      <c r="AP30" s="319"/>
      <c r="AQ30" s="319">
        <v>130</v>
      </c>
      <c r="AR30" s="319"/>
      <c r="AS30" s="319"/>
      <c r="AT30" s="319"/>
      <c r="AU30" s="319">
        <v>8</v>
      </c>
      <c r="AV30" s="319"/>
      <c r="AW30" s="319"/>
      <c r="AX30" s="319"/>
    </row>
    <row r="31" spans="1:50" ht="5.25" customHeight="1" x14ac:dyDescent="0.15">
      <c r="Q31" s="75"/>
      <c r="R31" s="62"/>
      <c r="S31" s="62"/>
      <c r="T31" s="62"/>
      <c r="U31" s="62"/>
    </row>
    <row r="32" spans="1:50" ht="5.25" customHeight="1" x14ac:dyDescent="0.1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</row>
    <row r="33" spans="43:50" x14ac:dyDescent="0.15">
      <c r="AQ33" s="362" t="s">
        <v>234</v>
      </c>
      <c r="AR33" s="362"/>
      <c r="AS33" s="362"/>
      <c r="AT33" s="362"/>
      <c r="AU33" s="362"/>
      <c r="AV33" s="362"/>
      <c r="AW33" s="362"/>
      <c r="AX33" s="362"/>
    </row>
  </sheetData>
  <mergeCells count="205">
    <mergeCell ref="AM2:AX2"/>
    <mergeCell ref="A4:P7"/>
    <mergeCell ref="Q4:AK4"/>
    <mergeCell ref="AL4:AX4"/>
    <mergeCell ref="Q5:U7"/>
    <mergeCell ref="V5:AG5"/>
    <mergeCell ref="AL5:AP7"/>
    <mergeCell ref="V6:Y6"/>
    <mergeCell ref="Z6:AC7"/>
    <mergeCell ref="AD6:AG7"/>
    <mergeCell ref="AH6:AK6"/>
    <mergeCell ref="AQ6:AT7"/>
    <mergeCell ref="AU6:AX7"/>
    <mergeCell ref="V7:Y7"/>
    <mergeCell ref="AH7:AK7"/>
    <mergeCell ref="B9:O9"/>
    <mergeCell ref="Q9:U9"/>
    <mergeCell ref="V9:Y9"/>
    <mergeCell ref="Z9:AC9"/>
    <mergeCell ref="AD9:AG9"/>
    <mergeCell ref="AH9:AK9"/>
    <mergeCell ref="AL9:AP9"/>
    <mergeCell ref="AQ9:AT9"/>
    <mergeCell ref="AU9:AX9"/>
    <mergeCell ref="B11:O11"/>
    <mergeCell ref="Q11:U11"/>
    <mergeCell ref="V11:Y11"/>
    <mergeCell ref="Z11:AC11"/>
    <mergeCell ref="AD11:AG11"/>
    <mergeCell ref="AH11:AK11"/>
    <mergeCell ref="AL11:AP11"/>
    <mergeCell ref="AQ11:AT11"/>
    <mergeCell ref="AU11:AX11"/>
    <mergeCell ref="B12:O12"/>
    <mergeCell ref="Q12:U12"/>
    <mergeCell ref="V12:Y12"/>
    <mergeCell ref="Z12:AC12"/>
    <mergeCell ref="AD12:AG12"/>
    <mergeCell ref="AH12:AK12"/>
    <mergeCell ref="AL12:AP12"/>
    <mergeCell ref="AQ12:AT12"/>
    <mergeCell ref="AU12:AX12"/>
    <mergeCell ref="B13:O13"/>
    <mergeCell ref="Q13:U13"/>
    <mergeCell ref="V13:Y13"/>
    <mergeCell ref="Z13:AC13"/>
    <mergeCell ref="AD13:AG13"/>
    <mergeCell ref="AH13:AK13"/>
    <mergeCell ref="AL13:AP13"/>
    <mergeCell ref="AQ13:AT13"/>
    <mergeCell ref="AU13:AX13"/>
    <mergeCell ref="B14:O14"/>
    <mergeCell ref="Q14:U14"/>
    <mergeCell ref="V14:Y14"/>
    <mergeCell ref="Z14:AC14"/>
    <mergeCell ref="AD14:AG14"/>
    <mergeCell ref="AH14:AK14"/>
    <mergeCell ref="AL14:AP14"/>
    <mergeCell ref="AQ14:AT14"/>
    <mergeCell ref="AU14:AX14"/>
    <mergeCell ref="AL15:AP15"/>
    <mergeCell ref="AQ15:AT15"/>
    <mergeCell ref="AU15:AX15"/>
    <mergeCell ref="B16:O16"/>
    <mergeCell ref="Q16:U16"/>
    <mergeCell ref="V16:Y16"/>
    <mergeCell ref="Z16:AC16"/>
    <mergeCell ref="AD16:AG16"/>
    <mergeCell ref="AH16:AK16"/>
    <mergeCell ref="AL16:AP16"/>
    <mergeCell ref="B15:O15"/>
    <mergeCell ref="Q15:U15"/>
    <mergeCell ref="V15:Y15"/>
    <mergeCell ref="Z15:AC15"/>
    <mergeCell ref="AD15:AG15"/>
    <mergeCell ref="AH15:AK15"/>
    <mergeCell ref="AQ16:AT16"/>
    <mergeCell ref="AU16:AX16"/>
    <mergeCell ref="B17:O17"/>
    <mergeCell ref="Q17:U17"/>
    <mergeCell ref="V17:Y17"/>
    <mergeCell ref="Z17:AC17"/>
    <mergeCell ref="AD17:AG17"/>
    <mergeCell ref="AH17:AK17"/>
    <mergeCell ref="AL17:AP17"/>
    <mergeCell ref="AQ17:AT17"/>
    <mergeCell ref="AU17:AX17"/>
    <mergeCell ref="B18:O18"/>
    <mergeCell ref="Q18:U18"/>
    <mergeCell ref="V18:Y18"/>
    <mergeCell ref="Z18:AC18"/>
    <mergeCell ref="AD18:AG18"/>
    <mergeCell ref="AH18:AK18"/>
    <mergeCell ref="AL18:AP18"/>
    <mergeCell ref="AQ18:AT18"/>
    <mergeCell ref="AU18:AX18"/>
    <mergeCell ref="AL19:AP19"/>
    <mergeCell ref="AQ19:AT19"/>
    <mergeCell ref="AU19:AX19"/>
    <mergeCell ref="B20:O20"/>
    <mergeCell ref="Q20:U20"/>
    <mergeCell ref="V20:Y20"/>
    <mergeCell ref="Z20:AC20"/>
    <mergeCell ref="AD20:AG20"/>
    <mergeCell ref="AH20:AK20"/>
    <mergeCell ref="AL20:AP20"/>
    <mergeCell ref="B19:O19"/>
    <mergeCell ref="Q19:U19"/>
    <mergeCell ref="V19:Y19"/>
    <mergeCell ref="Z19:AC19"/>
    <mergeCell ref="AD19:AG19"/>
    <mergeCell ref="AH19:AK19"/>
    <mergeCell ref="AQ20:AT20"/>
    <mergeCell ref="AU20:AX20"/>
    <mergeCell ref="B21:O21"/>
    <mergeCell ref="Q21:U21"/>
    <mergeCell ref="V21:Y21"/>
    <mergeCell ref="Z21:AC21"/>
    <mergeCell ref="AD21:AG21"/>
    <mergeCell ref="AH21:AK21"/>
    <mergeCell ref="AL21:AP21"/>
    <mergeCell ref="AQ21:AT21"/>
    <mergeCell ref="AU21:AX21"/>
    <mergeCell ref="B22:O22"/>
    <mergeCell ref="Q22:U22"/>
    <mergeCell ref="V22:Y22"/>
    <mergeCell ref="Z22:AC22"/>
    <mergeCell ref="AD22:AG22"/>
    <mergeCell ref="AH22:AK22"/>
    <mergeCell ref="AL22:AP22"/>
    <mergeCell ref="AQ22:AT22"/>
    <mergeCell ref="AU22:AX22"/>
    <mergeCell ref="AL23:AP23"/>
    <mergeCell ref="AQ23:AT23"/>
    <mergeCell ref="AU23:AX23"/>
    <mergeCell ref="B24:O24"/>
    <mergeCell ref="Q24:U24"/>
    <mergeCell ref="V24:Y24"/>
    <mergeCell ref="Z24:AC24"/>
    <mergeCell ref="AD24:AG24"/>
    <mergeCell ref="AH24:AK24"/>
    <mergeCell ref="AL24:AP24"/>
    <mergeCell ref="B23:O23"/>
    <mergeCell ref="Q23:U23"/>
    <mergeCell ref="V23:Y23"/>
    <mergeCell ref="Z23:AC23"/>
    <mergeCell ref="AD23:AG23"/>
    <mergeCell ref="AH23:AK23"/>
    <mergeCell ref="AQ24:AT24"/>
    <mergeCell ref="AU24:AX24"/>
    <mergeCell ref="B25:O25"/>
    <mergeCell ref="Q25:U25"/>
    <mergeCell ref="V25:Y25"/>
    <mergeCell ref="Z25:AC25"/>
    <mergeCell ref="AD25:AG25"/>
    <mergeCell ref="AH25:AK25"/>
    <mergeCell ref="AL25:AP25"/>
    <mergeCell ref="AQ25:AT25"/>
    <mergeCell ref="AU25:AX25"/>
    <mergeCell ref="B26:O26"/>
    <mergeCell ref="Q26:U26"/>
    <mergeCell ref="V26:Y26"/>
    <mergeCell ref="Z26:AC26"/>
    <mergeCell ref="AD26:AG26"/>
    <mergeCell ref="AH26:AK26"/>
    <mergeCell ref="AL26:AP26"/>
    <mergeCell ref="AQ26:AT26"/>
    <mergeCell ref="AU26:AX26"/>
    <mergeCell ref="AL27:AP27"/>
    <mergeCell ref="AQ27:AT27"/>
    <mergeCell ref="AU27:AX27"/>
    <mergeCell ref="B28:O28"/>
    <mergeCell ref="Q28:U28"/>
    <mergeCell ref="V28:Y28"/>
    <mergeCell ref="Z28:AC28"/>
    <mergeCell ref="AD28:AG28"/>
    <mergeCell ref="AH28:AK28"/>
    <mergeCell ref="AL28:AP28"/>
    <mergeCell ref="B27:O27"/>
    <mergeCell ref="Q27:U27"/>
    <mergeCell ref="V27:Y27"/>
    <mergeCell ref="Z27:AC27"/>
    <mergeCell ref="AD27:AG27"/>
    <mergeCell ref="AH27:AK27"/>
    <mergeCell ref="AQ28:AT28"/>
    <mergeCell ref="AU28:AX28"/>
    <mergeCell ref="B29:O29"/>
    <mergeCell ref="Q29:U29"/>
    <mergeCell ref="V29:Y29"/>
    <mergeCell ref="Z29:AC29"/>
    <mergeCell ref="AD29:AG29"/>
    <mergeCell ref="AH29:AK29"/>
    <mergeCell ref="AL29:AP29"/>
    <mergeCell ref="AQ29:AT29"/>
    <mergeCell ref="AQ33:AX33"/>
    <mergeCell ref="AU29:AX29"/>
    <mergeCell ref="B30:O30"/>
    <mergeCell ref="Q30:U30"/>
    <mergeCell ref="V30:Y30"/>
    <mergeCell ref="Z30:AC30"/>
    <mergeCell ref="AD30:AG30"/>
    <mergeCell ref="AH30:AK30"/>
    <mergeCell ref="AL30:AP30"/>
    <mergeCell ref="AQ30:AT30"/>
    <mergeCell ref="AU30:AX30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4"/>
  </sheetPr>
  <dimension ref="A1:AZ57"/>
  <sheetViews>
    <sheetView view="pageBreakPreview" zoomScale="145" zoomScaleNormal="100" zoomScaleSheetLayoutView="145" workbookViewId="0">
      <selection activeCell="C1" sqref="C1"/>
    </sheetView>
  </sheetViews>
  <sheetFormatPr defaultColWidth="9" defaultRowHeight="12" x14ac:dyDescent="0.15"/>
  <cols>
    <col min="1" max="1" width="0.75" style="50" customWidth="1"/>
    <col min="2" max="2" width="0.875" style="50" customWidth="1"/>
    <col min="3" max="3" width="1.625" style="50" customWidth="1"/>
    <col min="4" max="4" width="2.125" style="50" customWidth="1"/>
    <col min="5" max="5" width="2" style="50" customWidth="1"/>
    <col min="6" max="6" width="2.125" style="50" customWidth="1"/>
    <col min="7" max="13" width="1.625" style="50" customWidth="1"/>
    <col min="14" max="14" width="3" style="50" customWidth="1"/>
    <col min="15" max="15" width="0.875" style="50" customWidth="1"/>
    <col min="16" max="16" width="0.75" style="50" customWidth="1"/>
    <col min="17" max="19" width="1.625" style="50" customWidth="1"/>
    <col min="20" max="20" width="2.125" style="50" customWidth="1"/>
    <col min="21" max="22" width="1.625" style="50" customWidth="1"/>
    <col min="23" max="23" width="3" style="50" customWidth="1"/>
    <col min="24" max="25" width="1.625" style="50" customWidth="1"/>
    <col min="26" max="26" width="3.125" style="50" customWidth="1"/>
    <col min="27" max="28" width="1.625" style="50" customWidth="1"/>
    <col min="29" max="29" width="2.625" style="50" customWidth="1"/>
    <col min="30" max="31" width="1.625" style="50" customWidth="1"/>
    <col min="32" max="32" width="3.125" style="50" customWidth="1"/>
    <col min="33" max="39" width="1.625" style="50" customWidth="1"/>
    <col min="40" max="40" width="0.75" style="50" customWidth="1"/>
    <col min="41" max="49" width="1.625" style="50" customWidth="1"/>
    <col min="50" max="50" width="1" style="50" customWidth="1"/>
    <col min="51" max="64" width="1.625" style="50" customWidth="1"/>
    <col min="65" max="65" width="9" style="50" bestFit="1"/>
    <col min="66" max="16384" width="9" style="50"/>
  </cols>
  <sheetData>
    <row r="1" spans="1:52" ht="15" customHeight="1" x14ac:dyDescent="0.15">
      <c r="A1" s="51" t="s">
        <v>561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O1" s="462" t="s">
        <v>671</v>
      </c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</row>
    <row r="2" spans="1:52" ht="4.5" customHeight="1" x14ac:dyDescent="0.15"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</row>
    <row r="3" spans="1:52" ht="2.25" customHeight="1" x14ac:dyDescent="0.15"/>
    <row r="4" spans="1:52" ht="15" customHeight="1" x14ac:dyDescent="0.15">
      <c r="A4" s="353" t="s">
        <v>562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7"/>
      <c r="Q4" s="307" t="s">
        <v>212</v>
      </c>
      <c r="R4" s="737"/>
      <c r="S4" s="737"/>
      <c r="T4" s="737"/>
      <c r="U4" s="302" t="s">
        <v>109</v>
      </c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2"/>
      <c r="AG4" s="743" t="s">
        <v>563</v>
      </c>
      <c r="AH4" s="743"/>
      <c r="AI4" s="743"/>
      <c r="AJ4" s="743"/>
      <c r="AK4" s="743" t="s">
        <v>564</v>
      </c>
      <c r="AL4" s="743"/>
      <c r="AM4" s="743"/>
      <c r="AN4" s="743"/>
      <c r="AO4" s="743" t="s">
        <v>565</v>
      </c>
      <c r="AP4" s="743"/>
      <c r="AQ4" s="743"/>
      <c r="AR4" s="743"/>
      <c r="AS4" s="743" t="s">
        <v>566</v>
      </c>
      <c r="AT4" s="743"/>
      <c r="AU4" s="743"/>
      <c r="AV4" s="743"/>
      <c r="AW4" s="743" t="s">
        <v>471</v>
      </c>
      <c r="AX4" s="743"/>
      <c r="AY4" s="743"/>
      <c r="AZ4" s="308"/>
    </row>
    <row r="5" spans="1:52" ht="15" customHeight="1" x14ac:dyDescent="0.1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9"/>
      <c r="Q5" s="738"/>
      <c r="R5" s="739"/>
      <c r="S5" s="739"/>
      <c r="T5" s="739"/>
      <c r="U5" s="732" t="s">
        <v>494</v>
      </c>
      <c r="V5" s="733"/>
      <c r="W5" s="734"/>
      <c r="X5" s="735" t="s">
        <v>567</v>
      </c>
      <c r="Y5" s="733"/>
      <c r="Z5" s="734"/>
      <c r="AA5" s="736" t="s">
        <v>446</v>
      </c>
      <c r="AB5" s="733"/>
      <c r="AC5" s="734"/>
      <c r="AD5" s="736" t="s">
        <v>475</v>
      </c>
      <c r="AE5" s="733"/>
      <c r="AF5" s="734"/>
      <c r="AG5" s="744"/>
      <c r="AH5" s="744"/>
      <c r="AI5" s="744"/>
      <c r="AJ5" s="744"/>
      <c r="AK5" s="744"/>
      <c r="AL5" s="744"/>
      <c r="AM5" s="744"/>
      <c r="AN5" s="744"/>
      <c r="AO5" s="744"/>
      <c r="AP5" s="744"/>
      <c r="AQ5" s="744"/>
      <c r="AR5" s="744"/>
      <c r="AS5" s="744"/>
      <c r="AT5" s="744"/>
      <c r="AU5" s="744"/>
      <c r="AV5" s="744"/>
      <c r="AW5" s="744"/>
      <c r="AX5" s="744"/>
      <c r="AY5" s="744"/>
      <c r="AZ5" s="746"/>
    </row>
    <row r="6" spans="1:52" ht="21" customHeight="1" x14ac:dyDescent="0.15">
      <c r="A6" s="355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61"/>
      <c r="Q6" s="338"/>
      <c r="R6" s="740"/>
      <c r="S6" s="740"/>
      <c r="T6" s="740"/>
      <c r="U6" s="309"/>
      <c r="V6" s="300"/>
      <c r="W6" s="301"/>
      <c r="X6" s="309"/>
      <c r="Y6" s="300"/>
      <c r="Z6" s="301"/>
      <c r="AA6" s="309"/>
      <c r="AB6" s="300"/>
      <c r="AC6" s="301"/>
      <c r="AD6" s="309"/>
      <c r="AE6" s="300"/>
      <c r="AF6" s="301"/>
      <c r="AG6" s="745"/>
      <c r="AH6" s="745"/>
      <c r="AI6" s="745"/>
      <c r="AJ6" s="745"/>
      <c r="AK6" s="745"/>
      <c r="AL6" s="745"/>
      <c r="AM6" s="745"/>
      <c r="AN6" s="745"/>
      <c r="AO6" s="745"/>
      <c r="AP6" s="745"/>
      <c r="AQ6" s="745"/>
      <c r="AR6" s="745"/>
      <c r="AS6" s="745"/>
      <c r="AT6" s="745"/>
      <c r="AU6" s="745"/>
      <c r="AV6" s="745"/>
      <c r="AW6" s="745"/>
      <c r="AX6" s="745"/>
      <c r="AY6" s="745"/>
      <c r="AZ6" s="309"/>
    </row>
    <row r="7" spans="1:52" ht="4.5" customHeight="1" x14ac:dyDescent="0.15">
      <c r="J7" s="142"/>
      <c r="K7" s="142"/>
      <c r="L7" s="142"/>
      <c r="M7" s="142"/>
      <c r="N7" s="142"/>
      <c r="O7" s="142"/>
      <c r="P7" s="149"/>
      <c r="Q7" s="349"/>
      <c r="R7" s="349"/>
      <c r="S7" s="349"/>
      <c r="T7" s="349"/>
      <c r="U7" s="228"/>
      <c r="V7" s="228"/>
      <c r="W7" s="228"/>
      <c r="X7" s="228"/>
      <c r="Y7" s="228"/>
      <c r="Z7" s="228"/>
      <c r="AA7" s="166"/>
      <c r="AB7" s="166"/>
      <c r="AC7" s="166"/>
      <c r="AD7" s="228"/>
      <c r="AE7" s="228"/>
      <c r="AF7" s="228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</row>
    <row r="8" spans="1:52" ht="16.5" customHeight="1" x14ac:dyDescent="0.15">
      <c r="A8" s="99"/>
      <c r="B8" s="99"/>
      <c r="C8" s="452" t="s">
        <v>362</v>
      </c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"/>
      <c r="Q8" s="419">
        <f>SUM(Q10:T21)</f>
        <v>55803</v>
      </c>
      <c r="R8" s="419"/>
      <c r="S8" s="419"/>
      <c r="T8" s="419"/>
      <c r="U8" s="334">
        <f>SUM(U10:W21)</f>
        <v>47255</v>
      </c>
      <c r="V8" s="334"/>
      <c r="W8" s="334"/>
      <c r="X8" s="334">
        <f>SUM(X10:Z21)</f>
        <v>29514</v>
      </c>
      <c r="Y8" s="334"/>
      <c r="Z8" s="334"/>
      <c r="AA8" s="334">
        <f>SUM(AA10:AC21)</f>
        <v>1717</v>
      </c>
      <c r="AB8" s="334"/>
      <c r="AC8" s="334"/>
      <c r="AD8" s="334">
        <f>SUM(AD10:AF21)</f>
        <v>16024</v>
      </c>
      <c r="AE8" s="334"/>
      <c r="AF8" s="334"/>
      <c r="AG8" s="419">
        <f>SUM(AG10:AJ21)</f>
        <v>2396</v>
      </c>
      <c r="AH8" s="419"/>
      <c r="AI8" s="419"/>
      <c r="AJ8" s="419"/>
      <c r="AK8" s="419">
        <f>SUM(AK10:AN21)</f>
        <v>792</v>
      </c>
      <c r="AL8" s="419"/>
      <c r="AM8" s="419"/>
      <c r="AN8" s="419"/>
      <c r="AO8" s="419">
        <f>SUM(AO10:AR21)</f>
        <v>3063</v>
      </c>
      <c r="AP8" s="419"/>
      <c r="AQ8" s="419"/>
      <c r="AR8" s="419"/>
      <c r="AS8" s="419">
        <f>SUM(AS10:AV21)</f>
        <v>1290</v>
      </c>
      <c r="AT8" s="419"/>
      <c r="AU8" s="419"/>
      <c r="AV8" s="419"/>
      <c r="AW8" s="419">
        <f>SUM(AW10:AZ21)</f>
        <v>100</v>
      </c>
      <c r="AX8" s="419"/>
      <c r="AY8" s="419"/>
      <c r="AZ8" s="419"/>
    </row>
    <row r="9" spans="1:52" ht="7.5" customHeight="1" x14ac:dyDescent="0.15">
      <c r="A9" s="99"/>
      <c r="B9" s="99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45"/>
      <c r="Q9" s="165"/>
      <c r="R9" s="165"/>
      <c r="S9" s="165"/>
      <c r="T9" s="165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</row>
    <row r="10" spans="1:52" ht="15" customHeight="1" x14ac:dyDescent="0.15">
      <c r="A10" s="99"/>
      <c r="B10" s="99"/>
      <c r="C10" s="347" t="s">
        <v>242</v>
      </c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45"/>
      <c r="Q10" s="349">
        <v>842</v>
      </c>
      <c r="R10" s="349"/>
      <c r="S10" s="349"/>
      <c r="T10" s="349"/>
      <c r="U10" s="291">
        <f t="shared" ref="U10:U21" si="0">SUM(X10:AF10)</f>
        <v>144</v>
      </c>
      <c r="V10" s="291"/>
      <c r="W10" s="291"/>
      <c r="X10" s="291">
        <v>138</v>
      </c>
      <c r="Y10" s="291"/>
      <c r="Z10" s="291"/>
      <c r="AA10" s="291" t="s">
        <v>673</v>
      </c>
      <c r="AB10" s="291"/>
      <c r="AC10" s="291"/>
      <c r="AD10" s="291">
        <v>6</v>
      </c>
      <c r="AE10" s="291"/>
      <c r="AF10" s="291"/>
      <c r="AG10" s="349">
        <v>659</v>
      </c>
      <c r="AH10" s="349"/>
      <c r="AI10" s="349"/>
      <c r="AJ10" s="349"/>
      <c r="AK10" s="349">
        <v>36</v>
      </c>
      <c r="AL10" s="349"/>
      <c r="AM10" s="349"/>
      <c r="AN10" s="349"/>
      <c r="AO10" s="319" t="s">
        <v>698</v>
      </c>
      <c r="AP10" s="319"/>
      <c r="AQ10" s="319"/>
      <c r="AR10" s="319"/>
      <c r="AS10" s="349">
        <v>2</v>
      </c>
      <c r="AT10" s="349"/>
      <c r="AU10" s="349"/>
      <c r="AV10" s="349"/>
      <c r="AW10" s="319" t="s">
        <v>698</v>
      </c>
      <c r="AX10" s="319"/>
      <c r="AY10" s="319"/>
      <c r="AZ10" s="319"/>
    </row>
    <row r="11" spans="1:52" ht="15" customHeight="1" x14ac:dyDescent="0.15">
      <c r="C11" s="347" t="s">
        <v>568</v>
      </c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46"/>
      <c r="Q11" s="349">
        <v>9146</v>
      </c>
      <c r="R11" s="349"/>
      <c r="S11" s="349"/>
      <c r="T11" s="349"/>
      <c r="U11" s="291">
        <f t="shared" si="0"/>
        <v>7937</v>
      </c>
      <c r="V11" s="291"/>
      <c r="W11" s="291"/>
      <c r="X11" s="291">
        <v>6226</v>
      </c>
      <c r="Y11" s="291"/>
      <c r="Z11" s="291"/>
      <c r="AA11" s="291">
        <v>135</v>
      </c>
      <c r="AB11" s="291"/>
      <c r="AC11" s="291"/>
      <c r="AD11" s="291">
        <v>1576</v>
      </c>
      <c r="AE11" s="291"/>
      <c r="AF11" s="291"/>
      <c r="AG11" s="349">
        <v>323</v>
      </c>
      <c r="AH11" s="349"/>
      <c r="AI11" s="349"/>
      <c r="AJ11" s="349"/>
      <c r="AK11" s="319">
        <v>200</v>
      </c>
      <c r="AL11" s="319"/>
      <c r="AM11" s="319"/>
      <c r="AN11" s="319"/>
      <c r="AO11" s="319">
        <v>597</v>
      </c>
      <c r="AP11" s="319"/>
      <c r="AQ11" s="319"/>
      <c r="AR11" s="319"/>
      <c r="AS11" s="349">
        <v>50</v>
      </c>
      <c r="AT11" s="349"/>
      <c r="AU11" s="349"/>
      <c r="AV11" s="349"/>
      <c r="AW11" s="319" t="s">
        <v>698</v>
      </c>
      <c r="AX11" s="319"/>
      <c r="AY11" s="319"/>
      <c r="AZ11" s="319"/>
    </row>
    <row r="12" spans="1:52" ht="15" customHeight="1" x14ac:dyDescent="0.15">
      <c r="C12" s="347" t="s">
        <v>570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46"/>
      <c r="Q12" s="349">
        <v>12181</v>
      </c>
      <c r="R12" s="349"/>
      <c r="S12" s="349"/>
      <c r="T12" s="349"/>
      <c r="U12" s="291">
        <f t="shared" si="0"/>
        <v>11518</v>
      </c>
      <c r="V12" s="291"/>
      <c r="W12" s="291"/>
      <c r="X12" s="291">
        <v>8155</v>
      </c>
      <c r="Y12" s="291"/>
      <c r="Z12" s="291"/>
      <c r="AA12" s="291">
        <v>528</v>
      </c>
      <c r="AB12" s="291"/>
      <c r="AC12" s="291"/>
      <c r="AD12" s="291">
        <v>2835</v>
      </c>
      <c r="AE12" s="291"/>
      <c r="AF12" s="291"/>
      <c r="AG12" s="291">
        <v>361</v>
      </c>
      <c r="AH12" s="291"/>
      <c r="AI12" s="291"/>
      <c r="AJ12" s="291"/>
      <c r="AK12" s="349">
        <v>8</v>
      </c>
      <c r="AL12" s="349"/>
      <c r="AM12" s="349"/>
      <c r="AN12" s="349"/>
      <c r="AO12" s="349">
        <v>36</v>
      </c>
      <c r="AP12" s="349"/>
      <c r="AQ12" s="349"/>
      <c r="AR12" s="349"/>
      <c r="AS12" s="349">
        <v>208</v>
      </c>
      <c r="AT12" s="349"/>
      <c r="AU12" s="349"/>
      <c r="AV12" s="349"/>
      <c r="AW12" s="319" t="s">
        <v>698</v>
      </c>
      <c r="AX12" s="319"/>
      <c r="AY12" s="319"/>
      <c r="AZ12" s="319"/>
    </row>
    <row r="13" spans="1:52" ht="15" customHeight="1" x14ac:dyDescent="0.15">
      <c r="C13" s="347" t="s">
        <v>572</v>
      </c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46"/>
      <c r="Q13" s="349">
        <v>6920</v>
      </c>
      <c r="R13" s="349"/>
      <c r="S13" s="349"/>
      <c r="T13" s="349"/>
      <c r="U13" s="291">
        <f t="shared" si="0"/>
        <v>6054</v>
      </c>
      <c r="V13" s="291"/>
      <c r="W13" s="291"/>
      <c r="X13" s="291">
        <v>3561</v>
      </c>
      <c r="Y13" s="291"/>
      <c r="Z13" s="291"/>
      <c r="AA13" s="291">
        <v>94</v>
      </c>
      <c r="AB13" s="291"/>
      <c r="AC13" s="291"/>
      <c r="AD13" s="291">
        <v>2399</v>
      </c>
      <c r="AE13" s="291"/>
      <c r="AF13" s="291"/>
      <c r="AG13" s="291">
        <v>344</v>
      </c>
      <c r="AH13" s="291"/>
      <c r="AI13" s="291"/>
      <c r="AJ13" s="291"/>
      <c r="AK13" s="349">
        <v>71</v>
      </c>
      <c r="AL13" s="349"/>
      <c r="AM13" s="349"/>
      <c r="AN13" s="349"/>
      <c r="AO13" s="349">
        <v>288</v>
      </c>
      <c r="AP13" s="349"/>
      <c r="AQ13" s="349"/>
      <c r="AR13" s="349"/>
      <c r="AS13" s="349">
        <v>114</v>
      </c>
      <c r="AT13" s="349"/>
      <c r="AU13" s="349"/>
      <c r="AV13" s="349"/>
      <c r="AW13" s="319" t="s">
        <v>698</v>
      </c>
      <c r="AX13" s="319"/>
      <c r="AY13" s="319"/>
      <c r="AZ13" s="319"/>
    </row>
    <row r="14" spans="1:52" ht="15" customHeight="1" x14ac:dyDescent="0.15">
      <c r="C14" s="347" t="s">
        <v>573</v>
      </c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46"/>
      <c r="Q14" s="349">
        <v>6005</v>
      </c>
      <c r="R14" s="349"/>
      <c r="S14" s="349"/>
      <c r="T14" s="349"/>
      <c r="U14" s="291">
        <f t="shared" si="0"/>
        <v>5181</v>
      </c>
      <c r="V14" s="291"/>
      <c r="W14" s="291"/>
      <c r="X14" s="291">
        <v>1965</v>
      </c>
      <c r="Y14" s="291"/>
      <c r="Z14" s="291"/>
      <c r="AA14" s="291">
        <v>94</v>
      </c>
      <c r="AB14" s="291"/>
      <c r="AC14" s="291"/>
      <c r="AD14" s="291">
        <v>3122</v>
      </c>
      <c r="AE14" s="291"/>
      <c r="AF14" s="291"/>
      <c r="AG14" s="349">
        <v>82</v>
      </c>
      <c r="AH14" s="349"/>
      <c r="AI14" s="349"/>
      <c r="AJ14" s="349"/>
      <c r="AK14" s="349">
        <v>165</v>
      </c>
      <c r="AL14" s="349"/>
      <c r="AM14" s="349"/>
      <c r="AN14" s="349"/>
      <c r="AO14" s="349">
        <v>326</v>
      </c>
      <c r="AP14" s="349"/>
      <c r="AQ14" s="349"/>
      <c r="AR14" s="349"/>
      <c r="AS14" s="349">
        <v>214</v>
      </c>
      <c r="AT14" s="349"/>
      <c r="AU14" s="349"/>
      <c r="AV14" s="349"/>
      <c r="AW14" s="319" t="s">
        <v>698</v>
      </c>
      <c r="AX14" s="319"/>
      <c r="AY14" s="319"/>
      <c r="AZ14" s="319"/>
    </row>
    <row r="15" spans="1:52" ht="15" customHeight="1" x14ac:dyDescent="0.15">
      <c r="B15" s="99"/>
      <c r="C15" s="347" t="s">
        <v>574</v>
      </c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45"/>
      <c r="Q15" s="349">
        <v>1182</v>
      </c>
      <c r="R15" s="349"/>
      <c r="S15" s="349"/>
      <c r="T15" s="349"/>
      <c r="U15" s="291">
        <f t="shared" si="0"/>
        <v>1173</v>
      </c>
      <c r="V15" s="291"/>
      <c r="W15" s="291"/>
      <c r="X15" s="291">
        <v>924</v>
      </c>
      <c r="Y15" s="291"/>
      <c r="Z15" s="291"/>
      <c r="AA15" s="291" t="s">
        <v>673</v>
      </c>
      <c r="AB15" s="291"/>
      <c r="AC15" s="291"/>
      <c r="AD15" s="291">
        <v>249</v>
      </c>
      <c r="AE15" s="291"/>
      <c r="AF15" s="291"/>
      <c r="AG15" s="349">
        <v>2</v>
      </c>
      <c r="AH15" s="349"/>
      <c r="AI15" s="349"/>
      <c r="AJ15" s="349"/>
      <c r="AK15" s="291" t="s">
        <v>698</v>
      </c>
      <c r="AL15" s="291"/>
      <c r="AM15" s="291"/>
      <c r="AN15" s="291"/>
      <c r="AO15" s="349">
        <v>3</v>
      </c>
      <c r="AP15" s="349"/>
      <c r="AQ15" s="349"/>
      <c r="AR15" s="349"/>
      <c r="AS15" s="319" t="s">
        <v>698</v>
      </c>
      <c r="AT15" s="319"/>
      <c r="AU15" s="319"/>
      <c r="AV15" s="319"/>
      <c r="AW15" s="319" t="s">
        <v>698</v>
      </c>
      <c r="AX15" s="319"/>
      <c r="AY15" s="319"/>
      <c r="AZ15" s="319"/>
    </row>
    <row r="16" spans="1:52" ht="15" customHeight="1" x14ac:dyDescent="0.15">
      <c r="C16" s="347" t="s">
        <v>575</v>
      </c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46"/>
      <c r="Q16" s="349">
        <v>1491</v>
      </c>
      <c r="R16" s="349"/>
      <c r="S16" s="349"/>
      <c r="T16" s="349"/>
      <c r="U16" s="291">
        <f t="shared" si="0"/>
        <v>322</v>
      </c>
      <c r="V16" s="291"/>
      <c r="W16" s="291"/>
      <c r="X16" s="291">
        <v>91</v>
      </c>
      <c r="Y16" s="291"/>
      <c r="Z16" s="291"/>
      <c r="AA16" s="291">
        <v>3</v>
      </c>
      <c r="AB16" s="291"/>
      <c r="AC16" s="291"/>
      <c r="AD16" s="291">
        <v>228</v>
      </c>
      <c r="AE16" s="291"/>
      <c r="AF16" s="291"/>
      <c r="AG16" s="349">
        <v>31</v>
      </c>
      <c r="AH16" s="349"/>
      <c r="AI16" s="349"/>
      <c r="AJ16" s="349"/>
      <c r="AK16" s="349">
        <v>102</v>
      </c>
      <c r="AL16" s="349"/>
      <c r="AM16" s="349"/>
      <c r="AN16" s="349"/>
      <c r="AO16" s="349">
        <v>560</v>
      </c>
      <c r="AP16" s="349"/>
      <c r="AQ16" s="349"/>
      <c r="AR16" s="349"/>
      <c r="AS16" s="349">
        <v>472</v>
      </c>
      <c r="AT16" s="349"/>
      <c r="AU16" s="349"/>
      <c r="AV16" s="349"/>
      <c r="AW16" s="319" t="s">
        <v>698</v>
      </c>
      <c r="AX16" s="319"/>
      <c r="AY16" s="319"/>
      <c r="AZ16" s="319"/>
    </row>
    <row r="17" spans="1:52" ht="15" customHeight="1" x14ac:dyDescent="0.15">
      <c r="C17" s="347" t="s">
        <v>576</v>
      </c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46"/>
      <c r="Q17" s="349">
        <v>7916</v>
      </c>
      <c r="R17" s="349"/>
      <c r="S17" s="349"/>
      <c r="T17" s="349"/>
      <c r="U17" s="291">
        <f t="shared" si="0"/>
        <v>7072</v>
      </c>
      <c r="V17" s="291"/>
      <c r="W17" s="291"/>
      <c r="X17" s="291">
        <v>4634</v>
      </c>
      <c r="Y17" s="291"/>
      <c r="Z17" s="291"/>
      <c r="AA17" s="291">
        <v>398</v>
      </c>
      <c r="AB17" s="291"/>
      <c r="AC17" s="291"/>
      <c r="AD17" s="291">
        <v>2040</v>
      </c>
      <c r="AE17" s="291"/>
      <c r="AF17" s="291"/>
      <c r="AG17" s="349">
        <v>267</v>
      </c>
      <c r="AH17" s="349"/>
      <c r="AI17" s="349"/>
      <c r="AJ17" s="349"/>
      <c r="AK17" s="349">
        <v>78</v>
      </c>
      <c r="AL17" s="349"/>
      <c r="AM17" s="349"/>
      <c r="AN17" s="349"/>
      <c r="AO17" s="349">
        <v>278</v>
      </c>
      <c r="AP17" s="349"/>
      <c r="AQ17" s="349"/>
      <c r="AR17" s="349"/>
      <c r="AS17" s="349">
        <v>69</v>
      </c>
      <c r="AT17" s="349"/>
      <c r="AU17" s="349"/>
      <c r="AV17" s="349"/>
      <c r="AW17" s="319">
        <v>94</v>
      </c>
      <c r="AX17" s="319"/>
      <c r="AY17" s="319"/>
      <c r="AZ17" s="319"/>
    </row>
    <row r="18" spans="1:52" ht="15" customHeight="1" x14ac:dyDescent="0.15">
      <c r="C18" s="347" t="s">
        <v>577</v>
      </c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46"/>
      <c r="Q18" s="349">
        <v>1753</v>
      </c>
      <c r="R18" s="349"/>
      <c r="S18" s="349"/>
      <c r="T18" s="349"/>
      <c r="U18" s="291">
        <f t="shared" si="0"/>
        <v>1661</v>
      </c>
      <c r="V18" s="291"/>
      <c r="W18" s="291"/>
      <c r="X18" s="291">
        <v>1259</v>
      </c>
      <c r="Y18" s="291"/>
      <c r="Z18" s="291"/>
      <c r="AA18" s="291">
        <v>48</v>
      </c>
      <c r="AB18" s="291"/>
      <c r="AC18" s="291"/>
      <c r="AD18" s="291">
        <v>354</v>
      </c>
      <c r="AE18" s="291"/>
      <c r="AF18" s="291"/>
      <c r="AG18" s="349">
        <v>34</v>
      </c>
      <c r="AH18" s="349"/>
      <c r="AI18" s="349"/>
      <c r="AJ18" s="349"/>
      <c r="AK18" s="349">
        <v>6</v>
      </c>
      <c r="AL18" s="349"/>
      <c r="AM18" s="349"/>
      <c r="AN18" s="349"/>
      <c r="AO18" s="349">
        <v>36</v>
      </c>
      <c r="AP18" s="349"/>
      <c r="AQ18" s="349"/>
      <c r="AR18" s="349"/>
      <c r="AS18" s="349">
        <v>2</v>
      </c>
      <c r="AT18" s="349"/>
      <c r="AU18" s="349"/>
      <c r="AV18" s="349"/>
      <c r="AW18" s="319" t="s">
        <v>698</v>
      </c>
      <c r="AX18" s="319"/>
      <c r="AY18" s="319"/>
      <c r="AZ18" s="319"/>
    </row>
    <row r="19" spans="1:52" ht="15" customHeight="1" x14ac:dyDescent="0.15">
      <c r="C19" s="347" t="s">
        <v>554</v>
      </c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46"/>
      <c r="Q19" s="349">
        <v>1869</v>
      </c>
      <c r="R19" s="349"/>
      <c r="S19" s="349"/>
      <c r="T19" s="349"/>
      <c r="U19" s="291">
        <f t="shared" si="0"/>
        <v>1144</v>
      </c>
      <c r="V19" s="291"/>
      <c r="W19" s="291"/>
      <c r="X19" s="291">
        <v>1031</v>
      </c>
      <c r="Y19" s="291"/>
      <c r="Z19" s="291"/>
      <c r="AA19" s="291" t="s">
        <v>673</v>
      </c>
      <c r="AB19" s="291"/>
      <c r="AC19" s="291"/>
      <c r="AD19" s="291">
        <v>113</v>
      </c>
      <c r="AE19" s="291"/>
      <c r="AF19" s="291"/>
      <c r="AG19" s="349">
        <v>224</v>
      </c>
      <c r="AH19" s="349"/>
      <c r="AI19" s="349"/>
      <c r="AJ19" s="349"/>
      <c r="AK19" s="349">
        <v>86</v>
      </c>
      <c r="AL19" s="349"/>
      <c r="AM19" s="349"/>
      <c r="AN19" s="349"/>
      <c r="AO19" s="349">
        <v>361</v>
      </c>
      <c r="AP19" s="349"/>
      <c r="AQ19" s="349"/>
      <c r="AR19" s="349"/>
      <c r="AS19" s="349">
        <v>40</v>
      </c>
      <c r="AT19" s="349"/>
      <c r="AU19" s="349"/>
      <c r="AV19" s="349"/>
      <c r="AW19" s="319" t="s">
        <v>698</v>
      </c>
      <c r="AX19" s="319"/>
      <c r="AY19" s="319"/>
      <c r="AZ19" s="319"/>
    </row>
    <row r="20" spans="1:52" ht="15" customHeight="1" x14ac:dyDescent="0.15">
      <c r="C20" s="347" t="s">
        <v>578</v>
      </c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46"/>
      <c r="Q20" s="349">
        <v>4901</v>
      </c>
      <c r="R20" s="349"/>
      <c r="S20" s="349"/>
      <c r="T20" s="349"/>
      <c r="U20" s="291">
        <f t="shared" si="0"/>
        <v>4402</v>
      </c>
      <c r="V20" s="291"/>
      <c r="W20" s="291"/>
      <c r="X20" s="291">
        <v>1275</v>
      </c>
      <c r="Y20" s="291"/>
      <c r="Z20" s="291"/>
      <c r="AA20" s="291">
        <v>362</v>
      </c>
      <c r="AB20" s="291"/>
      <c r="AC20" s="291"/>
      <c r="AD20" s="291">
        <v>2765</v>
      </c>
      <c r="AE20" s="291"/>
      <c r="AF20" s="291"/>
      <c r="AG20" s="291">
        <v>55</v>
      </c>
      <c r="AH20" s="291"/>
      <c r="AI20" s="291"/>
      <c r="AJ20" s="291"/>
      <c r="AK20" s="349">
        <v>23</v>
      </c>
      <c r="AL20" s="349"/>
      <c r="AM20" s="349"/>
      <c r="AN20" s="349"/>
      <c r="AO20" s="349">
        <v>336</v>
      </c>
      <c r="AP20" s="349"/>
      <c r="AQ20" s="349"/>
      <c r="AR20" s="349"/>
      <c r="AS20" s="349">
        <v>39</v>
      </c>
      <c r="AT20" s="349"/>
      <c r="AU20" s="349"/>
      <c r="AV20" s="349"/>
      <c r="AW20" s="319">
        <v>6</v>
      </c>
      <c r="AX20" s="319"/>
      <c r="AY20" s="319"/>
      <c r="AZ20" s="319"/>
    </row>
    <row r="21" spans="1:52" ht="15" customHeight="1" x14ac:dyDescent="0.15">
      <c r="C21" s="347" t="s">
        <v>579</v>
      </c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46"/>
      <c r="Q21" s="349">
        <v>1597</v>
      </c>
      <c r="R21" s="349"/>
      <c r="S21" s="349"/>
      <c r="T21" s="349"/>
      <c r="U21" s="291">
        <f t="shared" si="0"/>
        <v>647</v>
      </c>
      <c r="V21" s="291"/>
      <c r="W21" s="291"/>
      <c r="X21" s="291">
        <v>255</v>
      </c>
      <c r="Y21" s="291"/>
      <c r="Z21" s="291"/>
      <c r="AA21" s="291">
        <v>55</v>
      </c>
      <c r="AB21" s="291"/>
      <c r="AC21" s="291"/>
      <c r="AD21" s="291">
        <v>337</v>
      </c>
      <c r="AE21" s="291"/>
      <c r="AF21" s="291"/>
      <c r="AG21" s="349">
        <v>14</v>
      </c>
      <c r="AH21" s="349"/>
      <c r="AI21" s="349"/>
      <c r="AJ21" s="349"/>
      <c r="AK21" s="349">
        <v>17</v>
      </c>
      <c r="AL21" s="349"/>
      <c r="AM21" s="349"/>
      <c r="AN21" s="349"/>
      <c r="AO21" s="349">
        <v>242</v>
      </c>
      <c r="AP21" s="349"/>
      <c r="AQ21" s="349"/>
      <c r="AR21" s="349"/>
      <c r="AS21" s="349">
        <v>80</v>
      </c>
      <c r="AT21" s="349"/>
      <c r="AU21" s="349"/>
      <c r="AV21" s="349"/>
      <c r="AW21" s="319" t="s">
        <v>698</v>
      </c>
      <c r="AX21" s="319"/>
      <c r="AY21" s="319"/>
      <c r="AZ21" s="319"/>
    </row>
    <row r="22" spans="1:52" ht="4.5" customHeight="1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48"/>
      <c r="K22" s="48"/>
      <c r="L22" s="48"/>
      <c r="M22" s="48"/>
      <c r="N22" s="48"/>
      <c r="O22" s="48"/>
      <c r="P22" s="150"/>
      <c r="Q22" s="725"/>
      <c r="R22" s="725"/>
      <c r="S22" s="725"/>
      <c r="T22" s="725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725"/>
      <c r="AI22" s="725"/>
      <c r="AJ22" s="725"/>
      <c r="AK22" s="725"/>
      <c r="AL22" s="726"/>
      <c r="AM22" s="726"/>
      <c r="AN22" s="726"/>
      <c r="AO22" s="726"/>
      <c r="AP22" s="725"/>
      <c r="AQ22" s="725"/>
      <c r="AR22" s="725"/>
      <c r="AS22" s="725"/>
      <c r="AT22" s="726"/>
      <c r="AU22" s="726"/>
      <c r="AV22" s="726"/>
      <c r="AW22" s="726"/>
      <c r="AX22" s="177"/>
      <c r="AY22" s="177"/>
      <c r="AZ22" s="177"/>
    </row>
    <row r="23" spans="1:52" ht="3.75" customHeight="1" x14ac:dyDescent="0.1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</row>
    <row r="24" spans="1:52" ht="13.5" customHeight="1" x14ac:dyDescent="0.15">
      <c r="A24" s="50" t="s">
        <v>580</v>
      </c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462" t="s">
        <v>53</v>
      </c>
      <c r="AR24" s="462"/>
      <c r="AS24" s="462"/>
      <c r="AT24" s="462"/>
      <c r="AU24" s="462"/>
      <c r="AV24" s="462"/>
      <c r="AW24" s="462"/>
      <c r="AX24" s="462"/>
      <c r="AY24" s="462"/>
      <c r="AZ24" s="462"/>
    </row>
    <row r="25" spans="1:52" ht="8.25" customHeight="1" x14ac:dyDescent="0.15"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</row>
    <row r="26" spans="1:52" ht="13.5" customHeight="1" x14ac:dyDescent="0.15">
      <c r="A26" s="51" t="s">
        <v>489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462" t="s">
        <v>671</v>
      </c>
      <c r="AP26" s="462"/>
      <c r="AQ26" s="462"/>
      <c r="AR26" s="462"/>
      <c r="AS26" s="462"/>
      <c r="AT26" s="462"/>
      <c r="AU26" s="462"/>
      <c r="AV26" s="462"/>
      <c r="AW26" s="462"/>
      <c r="AX26" s="462"/>
      <c r="AY26" s="462"/>
      <c r="AZ26" s="462"/>
    </row>
    <row r="27" spans="1:52" ht="2.25" customHeight="1" x14ac:dyDescent="0.15"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462"/>
      <c r="AP27" s="462"/>
      <c r="AQ27" s="462"/>
      <c r="AR27" s="462"/>
      <c r="AS27" s="462"/>
      <c r="AT27" s="462"/>
      <c r="AU27" s="462"/>
      <c r="AV27" s="462"/>
      <c r="AW27" s="462"/>
      <c r="AX27" s="462"/>
      <c r="AY27" s="462"/>
      <c r="AZ27" s="462"/>
    </row>
    <row r="28" spans="1:52" ht="3" customHeight="1" x14ac:dyDescent="0.15"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</row>
    <row r="29" spans="1:52" ht="15" customHeight="1" x14ac:dyDescent="0.15">
      <c r="A29" s="397" t="s">
        <v>581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403"/>
      <c r="Q29" s="727" t="s">
        <v>212</v>
      </c>
      <c r="R29" s="728"/>
      <c r="S29" s="728"/>
      <c r="T29" s="728"/>
      <c r="U29" s="722" t="s">
        <v>109</v>
      </c>
      <c r="V29" s="723"/>
      <c r="W29" s="723"/>
      <c r="X29" s="723"/>
      <c r="Y29" s="723"/>
      <c r="Z29" s="723"/>
      <c r="AA29" s="723"/>
      <c r="AB29" s="723"/>
      <c r="AC29" s="723"/>
      <c r="AD29" s="723"/>
      <c r="AE29" s="723"/>
      <c r="AF29" s="724"/>
      <c r="AG29" s="716" t="s">
        <v>563</v>
      </c>
      <c r="AH29" s="716"/>
      <c r="AI29" s="716"/>
      <c r="AJ29" s="716"/>
      <c r="AK29" s="716" t="s">
        <v>324</v>
      </c>
      <c r="AL29" s="716"/>
      <c r="AM29" s="716"/>
      <c r="AN29" s="716"/>
      <c r="AO29" s="716" t="s">
        <v>565</v>
      </c>
      <c r="AP29" s="716"/>
      <c r="AQ29" s="716"/>
      <c r="AR29" s="716"/>
      <c r="AS29" s="716" t="s">
        <v>566</v>
      </c>
      <c r="AT29" s="716"/>
      <c r="AU29" s="716"/>
      <c r="AV29" s="716"/>
      <c r="AW29" s="716" t="s">
        <v>471</v>
      </c>
      <c r="AX29" s="716"/>
      <c r="AY29" s="716"/>
      <c r="AZ29" s="673"/>
    </row>
    <row r="30" spans="1:52" ht="15" customHeight="1" x14ac:dyDescent="0.15">
      <c r="A30" s="399"/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404"/>
      <c r="Q30" s="729"/>
      <c r="R30" s="730"/>
      <c r="S30" s="730"/>
      <c r="T30" s="730"/>
      <c r="U30" s="719" t="s">
        <v>494</v>
      </c>
      <c r="V30" s="719"/>
      <c r="W30" s="719"/>
      <c r="X30" s="720" t="s">
        <v>567</v>
      </c>
      <c r="Y30" s="720"/>
      <c r="Z30" s="720"/>
      <c r="AA30" s="720" t="s">
        <v>582</v>
      </c>
      <c r="AB30" s="720"/>
      <c r="AC30" s="720"/>
      <c r="AD30" s="720" t="s">
        <v>475</v>
      </c>
      <c r="AE30" s="720"/>
      <c r="AF30" s="720"/>
      <c r="AG30" s="717"/>
      <c r="AH30" s="717"/>
      <c r="AI30" s="717"/>
      <c r="AJ30" s="717"/>
      <c r="AK30" s="717"/>
      <c r="AL30" s="717"/>
      <c r="AM30" s="717"/>
      <c r="AN30" s="717"/>
      <c r="AO30" s="717"/>
      <c r="AP30" s="717"/>
      <c r="AQ30" s="717"/>
      <c r="AR30" s="717"/>
      <c r="AS30" s="717"/>
      <c r="AT30" s="717"/>
      <c r="AU30" s="717"/>
      <c r="AV30" s="717"/>
      <c r="AW30" s="717"/>
      <c r="AX30" s="717"/>
      <c r="AY30" s="717"/>
      <c r="AZ30" s="627"/>
    </row>
    <row r="31" spans="1:52" ht="21.75" customHeight="1" x14ac:dyDescent="0.15">
      <c r="A31" s="401"/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5"/>
      <c r="Q31" s="611"/>
      <c r="R31" s="731"/>
      <c r="S31" s="731"/>
      <c r="T31" s="731"/>
      <c r="U31" s="718"/>
      <c r="V31" s="718"/>
      <c r="W31" s="718"/>
      <c r="X31" s="721"/>
      <c r="Y31" s="721"/>
      <c r="Z31" s="721"/>
      <c r="AA31" s="721"/>
      <c r="AB31" s="721"/>
      <c r="AC31" s="721"/>
      <c r="AD31" s="721"/>
      <c r="AE31" s="721"/>
      <c r="AF31" s="721"/>
      <c r="AG31" s="718"/>
      <c r="AH31" s="718"/>
      <c r="AI31" s="718"/>
      <c r="AJ31" s="718"/>
      <c r="AK31" s="718"/>
      <c r="AL31" s="718"/>
      <c r="AM31" s="718"/>
      <c r="AN31" s="718"/>
      <c r="AO31" s="718"/>
      <c r="AP31" s="718"/>
      <c r="AQ31" s="718"/>
      <c r="AR31" s="718"/>
      <c r="AS31" s="718"/>
      <c r="AT31" s="718"/>
      <c r="AU31" s="718"/>
      <c r="AV31" s="718"/>
      <c r="AW31" s="718"/>
      <c r="AX31" s="718"/>
      <c r="AY31" s="718"/>
      <c r="AZ31" s="630"/>
    </row>
    <row r="32" spans="1:52" ht="4.5" customHeight="1" x14ac:dyDescent="0.15">
      <c r="A32" s="88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4"/>
      <c r="Q32" s="250"/>
      <c r="R32" s="250"/>
      <c r="S32" s="250"/>
      <c r="T32" s="250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</row>
    <row r="33" spans="1:52" ht="18" customHeight="1" x14ac:dyDescent="0.15">
      <c r="A33" s="70"/>
      <c r="B33" s="452" t="s">
        <v>362</v>
      </c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97"/>
      <c r="P33" s="45"/>
      <c r="Q33" s="419">
        <f>SUM(Q35:T54)</f>
        <v>55803</v>
      </c>
      <c r="R33" s="419"/>
      <c r="S33" s="419"/>
      <c r="T33" s="419"/>
      <c r="U33" s="419">
        <f>SUM(U35:W54)</f>
        <v>47255</v>
      </c>
      <c r="V33" s="419"/>
      <c r="W33" s="419"/>
      <c r="X33" s="334">
        <f>SUM(X35:Z54)</f>
        <v>29514</v>
      </c>
      <c r="Y33" s="334"/>
      <c r="Z33" s="334"/>
      <c r="AA33" s="334">
        <f>SUM(AA35:AC54)</f>
        <v>1717</v>
      </c>
      <c r="AB33" s="334"/>
      <c r="AC33" s="334"/>
      <c r="AD33" s="334">
        <f>SUM(AD35:AF54)</f>
        <v>16024</v>
      </c>
      <c r="AE33" s="334"/>
      <c r="AF33" s="334"/>
      <c r="AG33" s="419">
        <f>SUM(AG35:AJ54)</f>
        <v>2396</v>
      </c>
      <c r="AH33" s="419"/>
      <c r="AI33" s="419"/>
      <c r="AJ33" s="419"/>
      <c r="AK33" s="419">
        <f>SUM(AK35:AN54)</f>
        <v>792</v>
      </c>
      <c r="AL33" s="419"/>
      <c r="AM33" s="419"/>
      <c r="AN33" s="419"/>
      <c r="AO33" s="419">
        <f>SUM(AO35:AR54)</f>
        <v>3063</v>
      </c>
      <c r="AP33" s="419"/>
      <c r="AQ33" s="419"/>
      <c r="AR33" s="419"/>
      <c r="AS33" s="419">
        <f>SUM(AS35:AV54)</f>
        <v>1290</v>
      </c>
      <c r="AT33" s="419"/>
      <c r="AU33" s="419"/>
      <c r="AV33" s="419"/>
      <c r="AW33" s="419">
        <f>SUM(AW35:AZ54)</f>
        <v>100</v>
      </c>
      <c r="AX33" s="419"/>
      <c r="AY33" s="419"/>
      <c r="AZ33" s="419"/>
    </row>
    <row r="34" spans="1:52" ht="7.5" customHeight="1" x14ac:dyDescent="0.15">
      <c r="A34" s="70"/>
      <c r="B34" s="70"/>
      <c r="C34" s="70"/>
      <c r="D34" s="70"/>
      <c r="E34" s="70"/>
      <c r="F34" s="70"/>
      <c r="G34" s="70"/>
      <c r="H34" s="43"/>
      <c r="I34" s="43"/>
      <c r="J34" s="43"/>
      <c r="K34" s="43"/>
      <c r="L34" s="43"/>
      <c r="M34" s="43"/>
      <c r="N34" s="43"/>
      <c r="O34" s="43"/>
      <c r="P34" s="4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</row>
    <row r="35" spans="1:52" ht="18" customHeight="1" x14ac:dyDescent="0.15">
      <c r="A35" s="70"/>
      <c r="B35" s="347" t="s">
        <v>583</v>
      </c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70"/>
      <c r="P35" s="46"/>
      <c r="Q35" s="715">
        <v>1519</v>
      </c>
      <c r="R35" s="349"/>
      <c r="S35" s="349"/>
      <c r="T35" s="349"/>
      <c r="U35" s="349">
        <f>SUM(X35:AF35)</f>
        <v>345</v>
      </c>
      <c r="V35" s="349"/>
      <c r="W35" s="349"/>
      <c r="X35" s="291">
        <v>89</v>
      </c>
      <c r="Y35" s="291"/>
      <c r="Z35" s="291"/>
      <c r="AA35" s="291">
        <v>3</v>
      </c>
      <c r="AB35" s="291"/>
      <c r="AC35" s="291"/>
      <c r="AD35" s="291">
        <v>253</v>
      </c>
      <c r="AE35" s="291"/>
      <c r="AF35" s="291"/>
      <c r="AG35" s="349">
        <v>37</v>
      </c>
      <c r="AH35" s="349"/>
      <c r="AI35" s="349"/>
      <c r="AJ35" s="349"/>
      <c r="AK35" s="349">
        <v>103</v>
      </c>
      <c r="AL35" s="349"/>
      <c r="AM35" s="349"/>
      <c r="AN35" s="349"/>
      <c r="AO35" s="349">
        <v>556</v>
      </c>
      <c r="AP35" s="349"/>
      <c r="AQ35" s="349"/>
      <c r="AR35" s="349"/>
      <c r="AS35" s="349">
        <v>474</v>
      </c>
      <c r="AT35" s="349"/>
      <c r="AU35" s="349"/>
      <c r="AV35" s="349"/>
      <c r="AW35" s="319" t="s">
        <v>698</v>
      </c>
      <c r="AX35" s="319"/>
      <c r="AY35" s="319"/>
      <c r="AZ35" s="319"/>
    </row>
    <row r="36" spans="1:52" ht="18" customHeight="1" x14ac:dyDescent="0.15">
      <c r="A36" s="70"/>
      <c r="B36" s="347" t="s">
        <v>310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121"/>
      <c r="P36" s="46"/>
      <c r="Q36" s="319">
        <v>8</v>
      </c>
      <c r="R36" s="319"/>
      <c r="S36" s="319"/>
      <c r="T36" s="319"/>
      <c r="U36" s="349">
        <f t="shared" ref="U36:U44" si="1">SUM(X36:AF36)</f>
        <v>1</v>
      </c>
      <c r="V36" s="349"/>
      <c r="W36" s="349"/>
      <c r="X36" s="291">
        <v>1</v>
      </c>
      <c r="Y36" s="291"/>
      <c r="Z36" s="291"/>
      <c r="AA36" s="291" t="s">
        <v>673</v>
      </c>
      <c r="AB36" s="291"/>
      <c r="AC36" s="291"/>
      <c r="AD36" s="291" t="s">
        <v>673</v>
      </c>
      <c r="AE36" s="291"/>
      <c r="AF36" s="291"/>
      <c r="AG36" s="319" t="s">
        <v>698</v>
      </c>
      <c r="AH36" s="319"/>
      <c r="AI36" s="319"/>
      <c r="AJ36" s="319"/>
      <c r="AK36" s="319" t="s">
        <v>698</v>
      </c>
      <c r="AL36" s="319"/>
      <c r="AM36" s="319"/>
      <c r="AN36" s="319"/>
      <c r="AO36" s="319">
        <v>3</v>
      </c>
      <c r="AP36" s="319"/>
      <c r="AQ36" s="319"/>
      <c r="AR36" s="319"/>
      <c r="AS36" s="319">
        <v>4</v>
      </c>
      <c r="AT36" s="319"/>
      <c r="AU36" s="319"/>
      <c r="AV36" s="319"/>
      <c r="AW36" s="319" t="s">
        <v>698</v>
      </c>
      <c r="AX36" s="319"/>
      <c r="AY36" s="319"/>
      <c r="AZ36" s="319"/>
    </row>
    <row r="37" spans="1:52" ht="18" customHeight="1" x14ac:dyDescent="0.15">
      <c r="A37" s="70"/>
      <c r="B37" s="347" t="s">
        <v>584</v>
      </c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121"/>
      <c r="P37" s="46"/>
      <c r="Q37" s="349">
        <v>1</v>
      </c>
      <c r="R37" s="349"/>
      <c r="S37" s="349"/>
      <c r="T37" s="349"/>
      <c r="U37" s="349">
        <f>SUM(X37:AF37)</f>
        <v>1</v>
      </c>
      <c r="V37" s="349"/>
      <c r="W37" s="349"/>
      <c r="X37" s="291" t="s">
        <v>673</v>
      </c>
      <c r="Y37" s="291"/>
      <c r="Z37" s="291"/>
      <c r="AA37" s="291" t="s">
        <v>673</v>
      </c>
      <c r="AB37" s="291"/>
      <c r="AC37" s="291"/>
      <c r="AD37" s="291">
        <v>1</v>
      </c>
      <c r="AE37" s="291"/>
      <c r="AF37" s="291"/>
      <c r="AG37" s="319" t="s">
        <v>698</v>
      </c>
      <c r="AH37" s="319"/>
      <c r="AI37" s="319"/>
      <c r="AJ37" s="319"/>
      <c r="AK37" s="319" t="s">
        <v>698</v>
      </c>
      <c r="AL37" s="319"/>
      <c r="AM37" s="319"/>
      <c r="AN37" s="319"/>
      <c r="AO37" s="319" t="s">
        <v>698</v>
      </c>
      <c r="AP37" s="319"/>
      <c r="AQ37" s="319"/>
      <c r="AR37" s="319"/>
      <c r="AS37" s="319" t="s">
        <v>698</v>
      </c>
      <c r="AT37" s="319"/>
      <c r="AU37" s="319"/>
      <c r="AV37" s="319"/>
      <c r="AW37" s="319" t="s">
        <v>698</v>
      </c>
      <c r="AX37" s="319"/>
      <c r="AY37" s="319"/>
      <c r="AZ37" s="319"/>
    </row>
    <row r="38" spans="1:52" ht="18" customHeight="1" x14ac:dyDescent="0.15">
      <c r="A38" s="70"/>
      <c r="B38" s="347" t="s">
        <v>522</v>
      </c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70"/>
      <c r="P38" s="46"/>
      <c r="Q38" s="349">
        <v>3092</v>
      </c>
      <c r="R38" s="349"/>
      <c r="S38" s="349"/>
      <c r="T38" s="349"/>
      <c r="U38" s="349">
        <f t="shared" si="1"/>
        <v>2029</v>
      </c>
      <c r="V38" s="349"/>
      <c r="W38" s="349"/>
      <c r="X38" s="291">
        <v>1739</v>
      </c>
      <c r="Y38" s="291"/>
      <c r="Z38" s="291"/>
      <c r="AA38" s="291">
        <v>43</v>
      </c>
      <c r="AB38" s="291"/>
      <c r="AC38" s="291"/>
      <c r="AD38" s="291">
        <v>247</v>
      </c>
      <c r="AE38" s="291"/>
      <c r="AF38" s="291"/>
      <c r="AG38" s="291">
        <v>477</v>
      </c>
      <c r="AH38" s="291"/>
      <c r="AI38" s="291"/>
      <c r="AJ38" s="291"/>
      <c r="AK38" s="349">
        <v>93</v>
      </c>
      <c r="AL38" s="349"/>
      <c r="AM38" s="349"/>
      <c r="AN38" s="349"/>
      <c r="AO38" s="319">
        <v>393</v>
      </c>
      <c r="AP38" s="319"/>
      <c r="AQ38" s="319"/>
      <c r="AR38" s="319"/>
      <c r="AS38" s="319">
        <v>78</v>
      </c>
      <c r="AT38" s="319"/>
      <c r="AU38" s="319"/>
      <c r="AV38" s="319"/>
      <c r="AW38" s="319" t="s">
        <v>698</v>
      </c>
      <c r="AX38" s="319"/>
      <c r="AY38" s="319"/>
      <c r="AZ38" s="319"/>
    </row>
    <row r="39" spans="1:52" ht="18" customHeight="1" x14ac:dyDescent="0.15">
      <c r="A39" s="70"/>
      <c r="B39" s="347" t="s">
        <v>493</v>
      </c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121"/>
      <c r="P39" s="46"/>
      <c r="Q39" s="349">
        <v>9718</v>
      </c>
      <c r="R39" s="349"/>
      <c r="S39" s="349"/>
      <c r="T39" s="349"/>
      <c r="U39" s="349">
        <f t="shared" si="1"/>
        <v>8963</v>
      </c>
      <c r="V39" s="349"/>
      <c r="W39" s="349"/>
      <c r="X39" s="291">
        <v>6427</v>
      </c>
      <c r="Y39" s="291"/>
      <c r="Z39" s="291"/>
      <c r="AA39" s="291">
        <v>521</v>
      </c>
      <c r="AB39" s="291"/>
      <c r="AC39" s="291"/>
      <c r="AD39" s="291">
        <v>2015</v>
      </c>
      <c r="AE39" s="291"/>
      <c r="AF39" s="291"/>
      <c r="AG39" s="349">
        <v>410</v>
      </c>
      <c r="AH39" s="349"/>
      <c r="AI39" s="349"/>
      <c r="AJ39" s="349"/>
      <c r="AK39" s="349">
        <v>32</v>
      </c>
      <c r="AL39" s="349"/>
      <c r="AM39" s="349"/>
      <c r="AN39" s="349"/>
      <c r="AO39" s="349">
        <v>110</v>
      </c>
      <c r="AP39" s="349"/>
      <c r="AQ39" s="349"/>
      <c r="AR39" s="349"/>
      <c r="AS39" s="349">
        <v>51</v>
      </c>
      <c r="AT39" s="349"/>
      <c r="AU39" s="349"/>
      <c r="AV39" s="349"/>
      <c r="AW39" s="319">
        <v>91</v>
      </c>
      <c r="AX39" s="319"/>
      <c r="AY39" s="319"/>
      <c r="AZ39" s="319"/>
    </row>
    <row r="40" spans="1:52" ht="18" customHeight="1" x14ac:dyDescent="0.15">
      <c r="A40" s="70"/>
      <c r="B40" s="576" t="s">
        <v>585</v>
      </c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151"/>
      <c r="P40" s="46"/>
      <c r="Q40" s="349">
        <v>229</v>
      </c>
      <c r="R40" s="349"/>
      <c r="S40" s="349"/>
      <c r="T40" s="349"/>
      <c r="U40" s="349">
        <f t="shared" si="1"/>
        <v>224</v>
      </c>
      <c r="V40" s="349"/>
      <c r="W40" s="349"/>
      <c r="X40" s="291">
        <v>205</v>
      </c>
      <c r="Y40" s="291"/>
      <c r="Z40" s="291"/>
      <c r="AA40" s="291">
        <v>6</v>
      </c>
      <c r="AB40" s="291"/>
      <c r="AC40" s="291"/>
      <c r="AD40" s="291">
        <v>13</v>
      </c>
      <c r="AE40" s="291"/>
      <c r="AF40" s="291"/>
      <c r="AG40" s="349">
        <v>5</v>
      </c>
      <c r="AH40" s="349"/>
      <c r="AI40" s="349"/>
      <c r="AJ40" s="349"/>
      <c r="AK40" s="319" t="s">
        <v>698</v>
      </c>
      <c r="AL40" s="319"/>
      <c r="AM40" s="319"/>
      <c r="AN40" s="319"/>
      <c r="AO40" s="319" t="s">
        <v>698</v>
      </c>
      <c r="AP40" s="319"/>
      <c r="AQ40" s="319"/>
      <c r="AR40" s="319"/>
      <c r="AS40" s="319" t="s">
        <v>698</v>
      </c>
      <c r="AT40" s="319"/>
      <c r="AU40" s="319"/>
      <c r="AV40" s="319"/>
      <c r="AW40" s="319" t="s">
        <v>698</v>
      </c>
      <c r="AX40" s="319"/>
      <c r="AY40" s="319"/>
      <c r="AZ40" s="319"/>
    </row>
    <row r="41" spans="1:52" ht="18" customHeight="1" x14ac:dyDescent="0.15">
      <c r="A41" s="70"/>
      <c r="B41" s="347" t="s">
        <v>370</v>
      </c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121"/>
      <c r="P41" s="46"/>
      <c r="Q41" s="349">
        <v>1716</v>
      </c>
      <c r="R41" s="349"/>
      <c r="S41" s="349"/>
      <c r="T41" s="349"/>
      <c r="U41" s="349">
        <f t="shared" si="1"/>
        <v>1511</v>
      </c>
      <c r="V41" s="349"/>
      <c r="W41" s="349"/>
      <c r="X41" s="291">
        <v>1327</v>
      </c>
      <c r="Y41" s="291"/>
      <c r="Z41" s="291"/>
      <c r="AA41" s="291">
        <v>72</v>
      </c>
      <c r="AB41" s="291"/>
      <c r="AC41" s="291"/>
      <c r="AD41" s="291">
        <v>112</v>
      </c>
      <c r="AE41" s="291"/>
      <c r="AF41" s="291"/>
      <c r="AG41" s="349">
        <v>107</v>
      </c>
      <c r="AH41" s="349"/>
      <c r="AI41" s="349"/>
      <c r="AJ41" s="349"/>
      <c r="AK41" s="319">
        <v>4</v>
      </c>
      <c r="AL41" s="319"/>
      <c r="AM41" s="319"/>
      <c r="AN41" s="319"/>
      <c r="AO41" s="319">
        <v>82</v>
      </c>
      <c r="AP41" s="319"/>
      <c r="AQ41" s="319"/>
      <c r="AR41" s="319"/>
      <c r="AS41" s="319">
        <v>6</v>
      </c>
      <c r="AT41" s="319"/>
      <c r="AU41" s="319"/>
      <c r="AV41" s="319"/>
      <c r="AW41" s="319" t="s">
        <v>698</v>
      </c>
      <c r="AX41" s="319"/>
      <c r="AY41" s="319"/>
      <c r="AZ41" s="319"/>
    </row>
    <row r="42" spans="1:52" ht="18" customHeight="1" x14ac:dyDescent="0.15">
      <c r="A42" s="70"/>
      <c r="B42" s="347" t="s">
        <v>429</v>
      </c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121"/>
      <c r="P42" s="46"/>
      <c r="Q42" s="349">
        <v>3655</v>
      </c>
      <c r="R42" s="349"/>
      <c r="S42" s="349"/>
      <c r="T42" s="349"/>
      <c r="U42" s="349">
        <f t="shared" si="1"/>
        <v>3418</v>
      </c>
      <c r="V42" s="349"/>
      <c r="W42" s="349"/>
      <c r="X42" s="291">
        <v>2137</v>
      </c>
      <c r="Y42" s="291"/>
      <c r="Z42" s="291"/>
      <c r="AA42" s="291">
        <v>222</v>
      </c>
      <c r="AB42" s="291"/>
      <c r="AC42" s="291"/>
      <c r="AD42" s="291">
        <v>1059</v>
      </c>
      <c r="AE42" s="291"/>
      <c r="AF42" s="291"/>
      <c r="AG42" s="349">
        <v>105</v>
      </c>
      <c r="AH42" s="349"/>
      <c r="AI42" s="349"/>
      <c r="AJ42" s="349"/>
      <c r="AK42" s="349">
        <v>10</v>
      </c>
      <c r="AL42" s="349"/>
      <c r="AM42" s="349"/>
      <c r="AN42" s="349"/>
      <c r="AO42" s="349">
        <v>77</v>
      </c>
      <c r="AP42" s="349"/>
      <c r="AQ42" s="349"/>
      <c r="AR42" s="349"/>
      <c r="AS42" s="349">
        <v>13</v>
      </c>
      <c r="AT42" s="349"/>
      <c r="AU42" s="349"/>
      <c r="AV42" s="349"/>
      <c r="AW42" s="319" t="s">
        <v>698</v>
      </c>
      <c r="AX42" s="319"/>
      <c r="AY42" s="319"/>
      <c r="AZ42" s="319"/>
    </row>
    <row r="43" spans="1:52" ht="18" customHeight="1" x14ac:dyDescent="0.15">
      <c r="A43" s="70"/>
      <c r="B43" s="347" t="s">
        <v>586</v>
      </c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121"/>
      <c r="P43" s="46"/>
      <c r="Q43" s="349">
        <v>9513</v>
      </c>
      <c r="R43" s="349"/>
      <c r="S43" s="349"/>
      <c r="T43" s="349"/>
      <c r="U43" s="349">
        <f t="shared" si="1"/>
        <v>8482</v>
      </c>
      <c r="V43" s="349"/>
      <c r="W43" s="349"/>
      <c r="X43" s="291">
        <v>4302</v>
      </c>
      <c r="Y43" s="291"/>
      <c r="Z43" s="291"/>
      <c r="AA43" s="291">
        <v>186</v>
      </c>
      <c r="AB43" s="291"/>
      <c r="AC43" s="291"/>
      <c r="AD43" s="291">
        <v>3994</v>
      </c>
      <c r="AE43" s="291"/>
      <c r="AF43" s="291"/>
      <c r="AG43" s="291">
        <v>461</v>
      </c>
      <c r="AH43" s="291"/>
      <c r="AI43" s="291"/>
      <c r="AJ43" s="291"/>
      <c r="AK43" s="349">
        <v>103</v>
      </c>
      <c r="AL43" s="349"/>
      <c r="AM43" s="349"/>
      <c r="AN43" s="349"/>
      <c r="AO43" s="349">
        <v>266</v>
      </c>
      <c r="AP43" s="349"/>
      <c r="AQ43" s="349"/>
      <c r="AR43" s="349"/>
      <c r="AS43" s="349">
        <v>150</v>
      </c>
      <c r="AT43" s="349"/>
      <c r="AU43" s="349"/>
      <c r="AV43" s="349"/>
      <c r="AW43" s="319" t="s">
        <v>698</v>
      </c>
      <c r="AX43" s="319"/>
      <c r="AY43" s="319"/>
      <c r="AZ43" s="319"/>
    </row>
    <row r="44" spans="1:52" ht="18" customHeight="1" x14ac:dyDescent="0.15">
      <c r="A44" s="70"/>
      <c r="B44" s="347" t="s">
        <v>75</v>
      </c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121"/>
      <c r="P44" s="46"/>
      <c r="Q44" s="349">
        <v>1309</v>
      </c>
      <c r="R44" s="349"/>
      <c r="S44" s="349"/>
      <c r="T44" s="349"/>
      <c r="U44" s="349">
        <f t="shared" si="1"/>
        <v>1238</v>
      </c>
      <c r="V44" s="349"/>
      <c r="W44" s="349"/>
      <c r="X44" s="291">
        <v>993</v>
      </c>
      <c r="Y44" s="291"/>
      <c r="Z44" s="291"/>
      <c r="AA44" s="291">
        <v>48</v>
      </c>
      <c r="AB44" s="291"/>
      <c r="AC44" s="291"/>
      <c r="AD44" s="291">
        <v>197</v>
      </c>
      <c r="AE44" s="291"/>
      <c r="AF44" s="291"/>
      <c r="AG44" s="349">
        <v>36</v>
      </c>
      <c r="AH44" s="349"/>
      <c r="AI44" s="349"/>
      <c r="AJ44" s="349"/>
      <c r="AK44" s="349">
        <v>1</v>
      </c>
      <c r="AL44" s="349"/>
      <c r="AM44" s="349"/>
      <c r="AN44" s="349"/>
      <c r="AO44" s="349">
        <v>27</v>
      </c>
      <c r="AP44" s="349"/>
      <c r="AQ44" s="349"/>
      <c r="AR44" s="349"/>
      <c r="AS44" s="349">
        <v>2</v>
      </c>
      <c r="AT44" s="349"/>
      <c r="AU44" s="349"/>
      <c r="AV44" s="349"/>
      <c r="AW44" s="319" t="s">
        <v>698</v>
      </c>
      <c r="AX44" s="319"/>
      <c r="AY44" s="319"/>
      <c r="AZ44" s="319"/>
    </row>
    <row r="45" spans="1:52" ht="18" customHeight="1" x14ac:dyDescent="0.15">
      <c r="A45" s="70"/>
      <c r="B45" s="347" t="s">
        <v>496</v>
      </c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121"/>
      <c r="P45" s="46"/>
      <c r="Q45" s="349">
        <v>1088</v>
      </c>
      <c r="R45" s="349"/>
      <c r="S45" s="349"/>
      <c r="T45" s="349"/>
      <c r="U45" s="349">
        <f t="shared" ref="U45:U54" si="2">SUM(X45:AF45)</f>
        <v>812</v>
      </c>
      <c r="V45" s="349"/>
      <c r="W45" s="349"/>
      <c r="X45" s="291">
        <v>565</v>
      </c>
      <c r="Y45" s="291"/>
      <c r="Z45" s="291"/>
      <c r="AA45" s="291">
        <v>24</v>
      </c>
      <c r="AB45" s="291"/>
      <c r="AC45" s="291"/>
      <c r="AD45" s="291">
        <v>223</v>
      </c>
      <c r="AE45" s="291"/>
      <c r="AF45" s="291"/>
      <c r="AG45" s="349">
        <v>135</v>
      </c>
      <c r="AH45" s="349"/>
      <c r="AI45" s="349"/>
      <c r="AJ45" s="349"/>
      <c r="AK45" s="349">
        <v>18</v>
      </c>
      <c r="AL45" s="349"/>
      <c r="AM45" s="349"/>
      <c r="AN45" s="349"/>
      <c r="AO45" s="349">
        <v>84</v>
      </c>
      <c r="AP45" s="349"/>
      <c r="AQ45" s="349"/>
      <c r="AR45" s="349"/>
      <c r="AS45" s="319">
        <v>32</v>
      </c>
      <c r="AT45" s="319"/>
      <c r="AU45" s="319"/>
      <c r="AV45" s="319"/>
      <c r="AW45" s="319" t="s">
        <v>698</v>
      </c>
      <c r="AX45" s="319"/>
      <c r="AY45" s="319"/>
      <c r="AZ45" s="319"/>
    </row>
    <row r="46" spans="1:52" ht="18" customHeight="1" x14ac:dyDescent="0.15">
      <c r="A46" s="70"/>
      <c r="B46" s="152" t="s">
        <v>94</v>
      </c>
      <c r="P46" s="46"/>
      <c r="Q46" s="349">
        <v>1776</v>
      </c>
      <c r="R46" s="349"/>
      <c r="S46" s="349"/>
      <c r="T46" s="349"/>
      <c r="U46" s="349">
        <f t="shared" si="2"/>
        <v>1207</v>
      </c>
      <c r="V46" s="349"/>
      <c r="W46" s="349"/>
      <c r="X46" s="291">
        <v>947</v>
      </c>
      <c r="Y46" s="291"/>
      <c r="Z46" s="291"/>
      <c r="AA46" s="291">
        <v>38</v>
      </c>
      <c r="AB46" s="291"/>
      <c r="AC46" s="291"/>
      <c r="AD46" s="291">
        <v>222</v>
      </c>
      <c r="AE46" s="291"/>
      <c r="AF46" s="291"/>
      <c r="AG46" s="349">
        <v>158</v>
      </c>
      <c r="AH46" s="349"/>
      <c r="AI46" s="349"/>
      <c r="AJ46" s="349"/>
      <c r="AK46" s="349">
        <v>70</v>
      </c>
      <c r="AL46" s="349"/>
      <c r="AM46" s="349"/>
      <c r="AN46" s="349"/>
      <c r="AO46" s="349">
        <v>269</v>
      </c>
      <c r="AP46" s="349"/>
      <c r="AQ46" s="349"/>
      <c r="AR46" s="349"/>
      <c r="AS46" s="349">
        <v>65</v>
      </c>
      <c r="AT46" s="349"/>
      <c r="AU46" s="349"/>
      <c r="AV46" s="349"/>
      <c r="AW46" s="319" t="s">
        <v>698</v>
      </c>
      <c r="AX46" s="319"/>
      <c r="AY46" s="319"/>
      <c r="AZ46" s="319"/>
    </row>
    <row r="47" spans="1:52" ht="18" customHeight="1" x14ac:dyDescent="0.15">
      <c r="A47" s="70"/>
      <c r="B47" s="347" t="s">
        <v>525</v>
      </c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121"/>
      <c r="P47" s="46"/>
      <c r="Q47" s="349">
        <v>2482</v>
      </c>
      <c r="R47" s="349"/>
      <c r="S47" s="349"/>
      <c r="T47" s="349"/>
      <c r="U47" s="349">
        <f t="shared" si="2"/>
        <v>2106</v>
      </c>
      <c r="V47" s="349"/>
      <c r="W47" s="349"/>
      <c r="X47" s="291">
        <v>538</v>
      </c>
      <c r="Y47" s="291"/>
      <c r="Z47" s="291"/>
      <c r="AA47" s="291">
        <v>21</v>
      </c>
      <c r="AB47" s="291"/>
      <c r="AC47" s="291"/>
      <c r="AD47" s="291">
        <v>1547</v>
      </c>
      <c r="AE47" s="291"/>
      <c r="AF47" s="291"/>
      <c r="AG47" s="349">
        <v>45</v>
      </c>
      <c r="AH47" s="349"/>
      <c r="AI47" s="349"/>
      <c r="AJ47" s="349"/>
      <c r="AK47" s="349">
        <v>90</v>
      </c>
      <c r="AL47" s="349"/>
      <c r="AM47" s="349"/>
      <c r="AN47" s="349"/>
      <c r="AO47" s="349">
        <v>103</v>
      </c>
      <c r="AP47" s="349"/>
      <c r="AQ47" s="349"/>
      <c r="AR47" s="349"/>
      <c r="AS47" s="349">
        <v>115</v>
      </c>
      <c r="AT47" s="349"/>
      <c r="AU47" s="349"/>
      <c r="AV47" s="349"/>
      <c r="AW47" s="319" t="s">
        <v>698</v>
      </c>
      <c r="AX47" s="319"/>
      <c r="AY47" s="319"/>
      <c r="AZ47" s="319"/>
    </row>
    <row r="48" spans="1:52" ht="18" customHeight="1" x14ac:dyDescent="0.15">
      <c r="A48" s="70"/>
      <c r="B48" s="713" t="s">
        <v>517</v>
      </c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121"/>
      <c r="P48" s="46"/>
      <c r="Q48" s="349">
        <v>2010</v>
      </c>
      <c r="R48" s="349"/>
      <c r="S48" s="349"/>
      <c r="T48" s="349"/>
      <c r="U48" s="349">
        <f t="shared" si="2"/>
        <v>1467</v>
      </c>
      <c r="V48" s="349"/>
      <c r="W48" s="349"/>
      <c r="X48" s="291">
        <v>629</v>
      </c>
      <c r="Y48" s="291"/>
      <c r="Z48" s="291"/>
      <c r="AA48" s="291">
        <v>34</v>
      </c>
      <c r="AB48" s="291"/>
      <c r="AC48" s="291"/>
      <c r="AD48" s="291">
        <v>804</v>
      </c>
      <c r="AE48" s="291"/>
      <c r="AF48" s="291"/>
      <c r="AG48" s="291">
        <v>78</v>
      </c>
      <c r="AH48" s="291"/>
      <c r="AI48" s="291"/>
      <c r="AJ48" s="291"/>
      <c r="AK48" s="291">
        <v>89</v>
      </c>
      <c r="AL48" s="291"/>
      <c r="AM48" s="291"/>
      <c r="AN48" s="291"/>
      <c r="AO48" s="349">
        <v>249</v>
      </c>
      <c r="AP48" s="349"/>
      <c r="AQ48" s="349"/>
      <c r="AR48" s="349"/>
      <c r="AS48" s="349">
        <v>111</v>
      </c>
      <c r="AT48" s="349"/>
      <c r="AU48" s="349"/>
      <c r="AV48" s="349"/>
      <c r="AW48" s="319" t="s">
        <v>698</v>
      </c>
      <c r="AX48" s="319"/>
      <c r="AY48" s="319"/>
      <c r="AZ48" s="319"/>
    </row>
    <row r="49" spans="1:52" ht="18" customHeight="1" x14ac:dyDescent="0.15">
      <c r="A49" s="70"/>
      <c r="B49" s="347" t="s">
        <v>526</v>
      </c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121"/>
      <c r="P49" s="46"/>
      <c r="Q49" s="349">
        <v>2704</v>
      </c>
      <c r="R49" s="349"/>
      <c r="S49" s="349"/>
      <c r="T49" s="349"/>
      <c r="U49" s="349">
        <f t="shared" si="2"/>
        <v>2466</v>
      </c>
      <c r="V49" s="349"/>
      <c r="W49" s="349"/>
      <c r="X49" s="291">
        <v>1596</v>
      </c>
      <c r="Y49" s="291"/>
      <c r="Z49" s="291"/>
      <c r="AA49" s="291">
        <v>53</v>
      </c>
      <c r="AB49" s="291"/>
      <c r="AC49" s="291"/>
      <c r="AD49" s="291">
        <v>817</v>
      </c>
      <c r="AE49" s="291"/>
      <c r="AF49" s="291"/>
      <c r="AG49" s="349">
        <v>37</v>
      </c>
      <c r="AH49" s="349"/>
      <c r="AI49" s="349"/>
      <c r="AJ49" s="349"/>
      <c r="AK49" s="349">
        <v>38</v>
      </c>
      <c r="AL49" s="349"/>
      <c r="AM49" s="349"/>
      <c r="AN49" s="349"/>
      <c r="AO49" s="349">
        <v>142</v>
      </c>
      <c r="AP49" s="349"/>
      <c r="AQ49" s="349"/>
      <c r="AR49" s="349"/>
      <c r="AS49" s="349">
        <v>8</v>
      </c>
      <c r="AT49" s="349"/>
      <c r="AU49" s="349"/>
      <c r="AV49" s="349"/>
      <c r="AW49" s="319" t="s">
        <v>698</v>
      </c>
      <c r="AX49" s="319"/>
      <c r="AY49" s="319"/>
      <c r="AZ49" s="319"/>
    </row>
    <row r="50" spans="1:52" ht="18" customHeight="1" x14ac:dyDescent="0.15">
      <c r="A50" s="70"/>
      <c r="B50" s="347" t="s">
        <v>527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121"/>
      <c r="P50" s="46"/>
      <c r="Q50" s="349">
        <v>6688</v>
      </c>
      <c r="R50" s="349"/>
      <c r="S50" s="349"/>
      <c r="T50" s="349"/>
      <c r="U50" s="349">
        <f t="shared" si="2"/>
        <v>6297</v>
      </c>
      <c r="V50" s="349"/>
      <c r="W50" s="349"/>
      <c r="X50" s="291">
        <v>3717</v>
      </c>
      <c r="Y50" s="291"/>
      <c r="Z50" s="291"/>
      <c r="AA50" s="291">
        <v>117</v>
      </c>
      <c r="AB50" s="291"/>
      <c r="AC50" s="291"/>
      <c r="AD50" s="291">
        <v>2463</v>
      </c>
      <c r="AE50" s="291"/>
      <c r="AF50" s="291"/>
      <c r="AG50" s="291">
        <v>110</v>
      </c>
      <c r="AH50" s="291"/>
      <c r="AI50" s="291"/>
      <c r="AJ50" s="291"/>
      <c r="AK50" s="349">
        <v>88</v>
      </c>
      <c r="AL50" s="349"/>
      <c r="AM50" s="349"/>
      <c r="AN50" s="349"/>
      <c r="AO50" s="349">
        <v>94</v>
      </c>
      <c r="AP50" s="349"/>
      <c r="AQ50" s="349"/>
      <c r="AR50" s="349"/>
      <c r="AS50" s="319">
        <v>66</v>
      </c>
      <c r="AT50" s="319"/>
      <c r="AU50" s="319"/>
      <c r="AV50" s="319"/>
      <c r="AW50" s="319" t="s">
        <v>698</v>
      </c>
      <c r="AX50" s="319"/>
      <c r="AY50" s="319"/>
      <c r="AZ50" s="319"/>
    </row>
    <row r="51" spans="1:52" ht="18" customHeight="1" x14ac:dyDescent="0.15">
      <c r="A51" s="70"/>
      <c r="B51" s="347" t="s">
        <v>431</v>
      </c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121"/>
      <c r="P51" s="46"/>
      <c r="Q51" s="349">
        <v>350</v>
      </c>
      <c r="R51" s="349"/>
      <c r="S51" s="349"/>
      <c r="T51" s="349"/>
      <c r="U51" s="349">
        <f t="shared" si="2"/>
        <v>347</v>
      </c>
      <c r="V51" s="349"/>
      <c r="W51" s="349"/>
      <c r="X51" s="291">
        <v>231</v>
      </c>
      <c r="Y51" s="291"/>
      <c r="Z51" s="291"/>
      <c r="AA51" s="291">
        <v>12</v>
      </c>
      <c r="AB51" s="291"/>
      <c r="AC51" s="291"/>
      <c r="AD51" s="291">
        <v>104</v>
      </c>
      <c r="AE51" s="291"/>
      <c r="AF51" s="291"/>
      <c r="AG51" s="349">
        <v>2</v>
      </c>
      <c r="AH51" s="349"/>
      <c r="AI51" s="349"/>
      <c r="AJ51" s="349"/>
      <c r="AK51" s="319" t="s">
        <v>698</v>
      </c>
      <c r="AL51" s="319"/>
      <c r="AM51" s="319"/>
      <c r="AN51" s="319"/>
      <c r="AO51" s="319" t="s">
        <v>698</v>
      </c>
      <c r="AP51" s="319"/>
      <c r="AQ51" s="319"/>
      <c r="AR51" s="319"/>
      <c r="AS51" s="319" t="s">
        <v>698</v>
      </c>
      <c r="AT51" s="319"/>
      <c r="AU51" s="319"/>
      <c r="AV51" s="319"/>
      <c r="AW51" s="319" t="s">
        <v>698</v>
      </c>
      <c r="AX51" s="319"/>
      <c r="AY51" s="319"/>
      <c r="AZ51" s="319"/>
    </row>
    <row r="52" spans="1:52" ht="18" customHeight="1" x14ac:dyDescent="0.15">
      <c r="A52" s="70"/>
      <c r="B52" s="367" t="s">
        <v>57</v>
      </c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121"/>
      <c r="P52" s="46"/>
      <c r="Q52" s="349">
        <v>3890</v>
      </c>
      <c r="R52" s="349"/>
      <c r="S52" s="349"/>
      <c r="T52" s="349"/>
      <c r="U52" s="349">
        <f t="shared" si="2"/>
        <v>3242</v>
      </c>
      <c r="V52" s="349"/>
      <c r="W52" s="349"/>
      <c r="X52" s="291">
        <v>1747</v>
      </c>
      <c r="Y52" s="291"/>
      <c r="Z52" s="291"/>
      <c r="AA52" s="291">
        <v>162</v>
      </c>
      <c r="AB52" s="291"/>
      <c r="AC52" s="291"/>
      <c r="AD52" s="291">
        <v>1333</v>
      </c>
      <c r="AE52" s="291"/>
      <c r="AF52" s="291"/>
      <c r="AG52" s="349">
        <v>178</v>
      </c>
      <c r="AH52" s="349"/>
      <c r="AI52" s="349"/>
      <c r="AJ52" s="349"/>
      <c r="AK52" s="349">
        <v>34</v>
      </c>
      <c r="AL52" s="349"/>
      <c r="AM52" s="349"/>
      <c r="AN52" s="349"/>
      <c r="AO52" s="349">
        <v>363</v>
      </c>
      <c r="AP52" s="349"/>
      <c r="AQ52" s="349"/>
      <c r="AR52" s="349"/>
      <c r="AS52" s="319">
        <v>34</v>
      </c>
      <c r="AT52" s="319"/>
      <c r="AU52" s="319"/>
      <c r="AV52" s="319"/>
      <c r="AW52" s="319">
        <v>9</v>
      </c>
      <c r="AX52" s="319"/>
      <c r="AY52" s="319"/>
      <c r="AZ52" s="319"/>
    </row>
    <row r="53" spans="1:52" ht="18" customHeight="1" x14ac:dyDescent="0.15">
      <c r="A53" s="70"/>
      <c r="B53" s="347" t="s">
        <v>474</v>
      </c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121"/>
      <c r="P53" s="46"/>
      <c r="Q53" s="349">
        <v>2348</v>
      </c>
      <c r="R53" s="349"/>
      <c r="S53" s="349"/>
      <c r="T53" s="349"/>
      <c r="U53" s="349">
        <f t="shared" si="2"/>
        <v>2348</v>
      </c>
      <c r="V53" s="349"/>
      <c r="W53" s="349"/>
      <c r="X53" s="291">
        <v>2059</v>
      </c>
      <c r="Y53" s="291"/>
      <c r="Z53" s="291"/>
      <c r="AA53" s="291">
        <v>12</v>
      </c>
      <c r="AB53" s="291"/>
      <c r="AC53" s="291"/>
      <c r="AD53" s="291">
        <v>277</v>
      </c>
      <c r="AE53" s="291"/>
      <c r="AF53" s="291"/>
      <c r="AG53" s="319" t="s">
        <v>698</v>
      </c>
      <c r="AH53" s="319"/>
      <c r="AI53" s="319"/>
      <c r="AJ53" s="319"/>
      <c r="AK53" s="319" t="s">
        <v>698</v>
      </c>
      <c r="AL53" s="319"/>
      <c r="AM53" s="319"/>
      <c r="AN53" s="319"/>
      <c r="AO53" s="319" t="s">
        <v>698</v>
      </c>
      <c r="AP53" s="319"/>
      <c r="AQ53" s="319"/>
      <c r="AR53" s="319"/>
      <c r="AS53" s="319" t="s">
        <v>698</v>
      </c>
      <c r="AT53" s="319"/>
      <c r="AU53" s="319"/>
      <c r="AV53" s="319"/>
      <c r="AW53" s="319" t="s">
        <v>698</v>
      </c>
      <c r="AX53" s="319"/>
      <c r="AY53" s="319"/>
      <c r="AZ53" s="319"/>
    </row>
    <row r="54" spans="1:52" ht="18" customHeight="1" x14ac:dyDescent="0.15">
      <c r="A54" s="70"/>
      <c r="B54" s="347" t="s">
        <v>531</v>
      </c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121"/>
      <c r="P54" s="46"/>
      <c r="Q54" s="349">
        <v>1707</v>
      </c>
      <c r="R54" s="349"/>
      <c r="S54" s="349"/>
      <c r="T54" s="349"/>
      <c r="U54" s="349">
        <f t="shared" si="2"/>
        <v>751</v>
      </c>
      <c r="V54" s="349"/>
      <c r="W54" s="349"/>
      <c r="X54" s="291">
        <v>265</v>
      </c>
      <c r="Y54" s="291"/>
      <c r="Z54" s="291"/>
      <c r="AA54" s="291">
        <v>143</v>
      </c>
      <c r="AB54" s="291"/>
      <c r="AC54" s="291"/>
      <c r="AD54" s="291">
        <v>343</v>
      </c>
      <c r="AE54" s="291"/>
      <c r="AF54" s="291"/>
      <c r="AG54" s="349">
        <v>15</v>
      </c>
      <c r="AH54" s="349"/>
      <c r="AI54" s="349"/>
      <c r="AJ54" s="349"/>
      <c r="AK54" s="349">
        <v>19</v>
      </c>
      <c r="AL54" s="349"/>
      <c r="AM54" s="349"/>
      <c r="AN54" s="349"/>
      <c r="AO54" s="349">
        <v>245</v>
      </c>
      <c r="AP54" s="349"/>
      <c r="AQ54" s="349"/>
      <c r="AR54" s="349"/>
      <c r="AS54" s="349">
        <v>81</v>
      </c>
      <c r="AT54" s="349"/>
      <c r="AU54" s="349"/>
      <c r="AV54" s="349"/>
      <c r="AW54" s="319" t="s">
        <v>698</v>
      </c>
      <c r="AX54" s="319"/>
      <c r="AY54" s="319"/>
      <c r="AZ54" s="319"/>
    </row>
    <row r="55" spans="1:52" ht="4.5" customHeight="1" x14ac:dyDescent="0.15">
      <c r="A55" s="147"/>
      <c r="B55" s="712"/>
      <c r="C55" s="712"/>
      <c r="D55" s="712"/>
      <c r="E55" s="712"/>
      <c r="F55" s="712"/>
      <c r="G55" s="712"/>
      <c r="H55" s="62"/>
      <c r="I55" s="48"/>
      <c r="J55" s="48"/>
      <c r="K55" s="48"/>
      <c r="L55" s="48"/>
      <c r="M55" s="48"/>
      <c r="N55" s="48"/>
      <c r="O55" s="48"/>
      <c r="P55" s="48"/>
      <c r="Q55" s="47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153"/>
      <c r="AT55" s="153"/>
      <c r="AU55" s="153"/>
      <c r="AV55" s="153"/>
      <c r="AW55" s="153"/>
      <c r="AX55" s="153"/>
      <c r="AY55" s="153"/>
      <c r="AZ55" s="153"/>
    </row>
    <row r="56" spans="1:52" ht="3.75" customHeight="1" x14ac:dyDescent="0.15">
      <c r="AR56" s="154"/>
      <c r="AS56" s="154"/>
      <c r="AT56" s="154"/>
    </row>
    <row r="57" spans="1:52" ht="10.5" customHeight="1" x14ac:dyDescent="0.15">
      <c r="A57" s="50" t="s">
        <v>580</v>
      </c>
      <c r="AQ57" s="362" t="s">
        <v>53</v>
      </c>
      <c r="AR57" s="362"/>
      <c r="AS57" s="362"/>
      <c r="AT57" s="362"/>
      <c r="AU57" s="362"/>
      <c r="AV57" s="362"/>
      <c r="AW57" s="362"/>
      <c r="AX57" s="362"/>
      <c r="AY57" s="362"/>
      <c r="AZ57" s="362"/>
    </row>
  </sheetData>
  <mergeCells count="415">
    <mergeCell ref="U5:W6"/>
    <mergeCell ref="X5:Z6"/>
    <mergeCell ref="AA5:AC6"/>
    <mergeCell ref="AD5:AF6"/>
    <mergeCell ref="Q7:T7"/>
    <mergeCell ref="AG7:AJ7"/>
    <mergeCell ref="AO1:AZ1"/>
    <mergeCell ref="AO2:AZ2"/>
    <mergeCell ref="A4:P6"/>
    <mergeCell ref="Q4:T6"/>
    <mergeCell ref="U4:AF4"/>
    <mergeCell ref="AG4:AJ6"/>
    <mergeCell ref="AK4:AN6"/>
    <mergeCell ref="AO4:AR6"/>
    <mergeCell ref="AS4:AV6"/>
    <mergeCell ref="AW4:AZ6"/>
    <mergeCell ref="C10:O10"/>
    <mergeCell ref="Q10:T10"/>
    <mergeCell ref="U10:W10"/>
    <mergeCell ref="X10:Z10"/>
    <mergeCell ref="AA10:AC10"/>
    <mergeCell ref="AK7:AN7"/>
    <mergeCell ref="AO7:AR7"/>
    <mergeCell ref="AS7:AV7"/>
    <mergeCell ref="AW7:AZ7"/>
    <mergeCell ref="C8:O8"/>
    <mergeCell ref="Q8:T8"/>
    <mergeCell ref="U8:W8"/>
    <mergeCell ref="X8:Z8"/>
    <mergeCell ref="AA8:AC8"/>
    <mergeCell ref="AD8:AF8"/>
    <mergeCell ref="AD10:AF10"/>
    <mergeCell ref="AG10:AJ10"/>
    <mergeCell ref="AK10:AN10"/>
    <mergeCell ref="AO10:AR10"/>
    <mergeCell ref="AS10:AV10"/>
    <mergeCell ref="AW10:AZ10"/>
    <mergeCell ref="AG8:AJ8"/>
    <mergeCell ref="AK8:AN8"/>
    <mergeCell ref="AO8:AR8"/>
    <mergeCell ref="AS8:AV8"/>
    <mergeCell ref="AW8:AZ8"/>
    <mergeCell ref="C12:O12"/>
    <mergeCell ref="Q12:T12"/>
    <mergeCell ref="U12:W12"/>
    <mergeCell ref="X12:Z12"/>
    <mergeCell ref="AA12:AC12"/>
    <mergeCell ref="C11:O11"/>
    <mergeCell ref="Q11:T11"/>
    <mergeCell ref="U11:W11"/>
    <mergeCell ref="X11:Z11"/>
    <mergeCell ref="AA11:AC11"/>
    <mergeCell ref="AD12:AF12"/>
    <mergeCell ref="AG12:AJ12"/>
    <mergeCell ref="AK12:AN12"/>
    <mergeCell ref="AO12:AR12"/>
    <mergeCell ref="AS12:AV12"/>
    <mergeCell ref="AW12:AZ12"/>
    <mergeCell ref="AG11:AJ11"/>
    <mergeCell ref="AK11:AN11"/>
    <mergeCell ref="AO11:AR11"/>
    <mergeCell ref="AS11:AV11"/>
    <mergeCell ref="AW11:AZ11"/>
    <mergeCell ref="AD11:AF11"/>
    <mergeCell ref="C14:O14"/>
    <mergeCell ref="Q14:T14"/>
    <mergeCell ref="U14:W14"/>
    <mergeCell ref="X14:Z14"/>
    <mergeCell ref="AA14:AC14"/>
    <mergeCell ref="C13:O13"/>
    <mergeCell ref="Q13:T13"/>
    <mergeCell ref="U13:W13"/>
    <mergeCell ref="X13:Z13"/>
    <mergeCell ref="AA13:AC13"/>
    <mergeCell ref="AD14:AF14"/>
    <mergeCell ref="AG14:AJ14"/>
    <mergeCell ref="AK14:AN14"/>
    <mergeCell ref="AO14:AR14"/>
    <mergeCell ref="AS14:AV14"/>
    <mergeCell ref="AW14:AZ14"/>
    <mergeCell ref="AG13:AJ13"/>
    <mergeCell ref="AK13:AN13"/>
    <mergeCell ref="AO13:AR13"/>
    <mergeCell ref="AS13:AV13"/>
    <mergeCell ref="AW13:AZ13"/>
    <mergeCell ref="AD13:AF13"/>
    <mergeCell ref="C16:O16"/>
    <mergeCell ref="Q16:T16"/>
    <mergeCell ref="U16:W16"/>
    <mergeCell ref="X16:Z16"/>
    <mergeCell ref="AA16:AC16"/>
    <mergeCell ref="C15:O15"/>
    <mergeCell ref="Q15:T15"/>
    <mergeCell ref="U15:W15"/>
    <mergeCell ref="X15:Z15"/>
    <mergeCell ref="AA15:AC15"/>
    <mergeCell ref="AD16:AF16"/>
    <mergeCell ref="AG16:AJ16"/>
    <mergeCell ref="AK16:AN16"/>
    <mergeCell ref="AO16:AR16"/>
    <mergeCell ref="AS16:AV16"/>
    <mergeCell ref="AW16:AZ16"/>
    <mergeCell ref="AG15:AJ15"/>
    <mergeCell ref="AK15:AN15"/>
    <mergeCell ref="AO15:AR15"/>
    <mergeCell ref="AS15:AV15"/>
    <mergeCell ref="AW15:AZ15"/>
    <mergeCell ref="AD15:AF15"/>
    <mergeCell ref="C18:O18"/>
    <mergeCell ref="Q18:T18"/>
    <mergeCell ref="U18:W18"/>
    <mergeCell ref="X18:Z18"/>
    <mergeCell ref="AA18:AC18"/>
    <mergeCell ref="C17:O17"/>
    <mergeCell ref="Q17:T17"/>
    <mergeCell ref="U17:W17"/>
    <mergeCell ref="X17:Z17"/>
    <mergeCell ref="AA17:AC17"/>
    <mergeCell ref="AD18:AF18"/>
    <mergeCell ref="AG18:AJ18"/>
    <mergeCell ref="AK18:AN18"/>
    <mergeCell ref="AO18:AR18"/>
    <mergeCell ref="AS18:AV18"/>
    <mergeCell ref="AW18:AZ18"/>
    <mergeCell ref="AG17:AJ17"/>
    <mergeCell ref="AK17:AN17"/>
    <mergeCell ref="AO17:AR17"/>
    <mergeCell ref="AS17:AV17"/>
    <mergeCell ref="AW17:AZ17"/>
    <mergeCell ref="AD17:AF17"/>
    <mergeCell ref="AO20:AR20"/>
    <mergeCell ref="AS20:AV20"/>
    <mergeCell ref="AW20:AZ20"/>
    <mergeCell ref="AG19:AJ19"/>
    <mergeCell ref="AK19:AN19"/>
    <mergeCell ref="AO19:AR19"/>
    <mergeCell ref="AS19:AV19"/>
    <mergeCell ref="AW19:AZ19"/>
    <mergeCell ref="C20:O20"/>
    <mergeCell ref="Q20:T20"/>
    <mergeCell ref="U20:W20"/>
    <mergeCell ref="X20:Z20"/>
    <mergeCell ref="AA20:AC20"/>
    <mergeCell ref="C19:O19"/>
    <mergeCell ref="Q19:T19"/>
    <mergeCell ref="U19:W19"/>
    <mergeCell ref="X19:Z19"/>
    <mergeCell ref="AA19:AC19"/>
    <mergeCell ref="AD19:AF19"/>
    <mergeCell ref="C21:O21"/>
    <mergeCell ref="Q21:T21"/>
    <mergeCell ref="U21:W21"/>
    <mergeCell ref="X21:Z21"/>
    <mergeCell ref="AA21:AC21"/>
    <mergeCell ref="AD21:AF21"/>
    <mergeCell ref="AD20:AF20"/>
    <mergeCell ref="AG20:AJ20"/>
    <mergeCell ref="AK20:AN20"/>
    <mergeCell ref="AG21:AJ21"/>
    <mergeCell ref="AK21:AN21"/>
    <mergeCell ref="AO21:AR21"/>
    <mergeCell ref="AS21:AV21"/>
    <mergeCell ref="AW21:AZ21"/>
    <mergeCell ref="Q22:T22"/>
    <mergeCell ref="AH22:AK22"/>
    <mergeCell ref="AL22:AO22"/>
    <mergeCell ref="AP22:AS22"/>
    <mergeCell ref="AT22:AW22"/>
    <mergeCell ref="B33:N33"/>
    <mergeCell ref="Q33:T33"/>
    <mergeCell ref="U33:W33"/>
    <mergeCell ref="X33:Z33"/>
    <mergeCell ref="AA33:AC33"/>
    <mergeCell ref="AQ24:AZ24"/>
    <mergeCell ref="AO26:AZ26"/>
    <mergeCell ref="AO27:AZ27"/>
    <mergeCell ref="A29:P31"/>
    <mergeCell ref="Q29:T31"/>
    <mergeCell ref="AS29:AV31"/>
    <mergeCell ref="AD33:AF33"/>
    <mergeCell ref="AG33:AJ33"/>
    <mergeCell ref="AK33:AN33"/>
    <mergeCell ref="AO33:AR33"/>
    <mergeCell ref="AS33:AV33"/>
    <mergeCell ref="AW33:AZ33"/>
    <mergeCell ref="AW29:AZ31"/>
    <mergeCell ref="U30:W31"/>
    <mergeCell ref="X30:Z31"/>
    <mergeCell ref="AA30:AC31"/>
    <mergeCell ref="AD30:AF31"/>
    <mergeCell ref="U29:AF29"/>
    <mergeCell ref="AG29:AJ31"/>
    <mergeCell ref="AK29:AN31"/>
    <mergeCell ref="AO29:AR31"/>
    <mergeCell ref="B36:N36"/>
    <mergeCell ref="Q36:T36"/>
    <mergeCell ref="U36:W36"/>
    <mergeCell ref="X36:Z36"/>
    <mergeCell ref="AA36:AC36"/>
    <mergeCell ref="B35:N35"/>
    <mergeCell ref="Q35:T35"/>
    <mergeCell ref="U35:W35"/>
    <mergeCell ref="X35:Z35"/>
    <mergeCell ref="AA35:AC35"/>
    <mergeCell ref="AD36:AF36"/>
    <mergeCell ref="AG36:AJ36"/>
    <mergeCell ref="AK36:AN36"/>
    <mergeCell ref="AO36:AR36"/>
    <mergeCell ref="AS36:AV36"/>
    <mergeCell ref="AW36:AZ36"/>
    <mergeCell ref="AG35:AJ35"/>
    <mergeCell ref="AK35:AN35"/>
    <mergeCell ref="AO35:AR35"/>
    <mergeCell ref="AS35:AV35"/>
    <mergeCell ref="AW35:AZ35"/>
    <mergeCell ref="AD35:AF35"/>
    <mergeCell ref="B38:N38"/>
    <mergeCell ref="Q38:T38"/>
    <mergeCell ref="U38:W38"/>
    <mergeCell ref="X38:Z38"/>
    <mergeCell ref="AA38:AC38"/>
    <mergeCell ref="B37:N37"/>
    <mergeCell ref="Q37:T37"/>
    <mergeCell ref="U37:W37"/>
    <mergeCell ref="X37:Z37"/>
    <mergeCell ref="AA37:AC37"/>
    <mergeCell ref="AD38:AF38"/>
    <mergeCell ref="AG38:AJ38"/>
    <mergeCell ref="AK38:AN38"/>
    <mergeCell ref="AO38:AR38"/>
    <mergeCell ref="AS38:AV38"/>
    <mergeCell ref="AW38:AZ38"/>
    <mergeCell ref="AG37:AJ37"/>
    <mergeCell ref="AK37:AN37"/>
    <mergeCell ref="AO37:AR37"/>
    <mergeCell ref="AS37:AV37"/>
    <mergeCell ref="AW37:AZ37"/>
    <mergeCell ref="AD37:AF37"/>
    <mergeCell ref="B40:N40"/>
    <mergeCell ref="Q40:T40"/>
    <mergeCell ref="U40:W40"/>
    <mergeCell ref="X40:Z40"/>
    <mergeCell ref="AA40:AC40"/>
    <mergeCell ref="B39:N39"/>
    <mergeCell ref="Q39:T39"/>
    <mergeCell ref="U39:W39"/>
    <mergeCell ref="X39:Z39"/>
    <mergeCell ref="AA39:AC39"/>
    <mergeCell ref="AD40:AF40"/>
    <mergeCell ref="AG40:AJ40"/>
    <mergeCell ref="AK40:AN40"/>
    <mergeCell ref="AO40:AR40"/>
    <mergeCell ref="AS40:AV40"/>
    <mergeCell ref="AW40:AZ40"/>
    <mergeCell ref="AG39:AJ39"/>
    <mergeCell ref="AK39:AN39"/>
    <mergeCell ref="AO39:AR39"/>
    <mergeCell ref="AS39:AV39"/>
    <mergeCell ref="AW39:AZ39"/>
    <mergeCell ref="AD39:AF39"/>
    <mergeCell ref="B42:N42"/>
    <mergeCell ref="Q42:T42"/>
    <mergeCell ref="U42:W42"/>
    <mergeCell ref="X42:Z42"/>
    <mergeCell ref="AA42:AC42"/>
    <mergeCell ref="B41:N41"/>
    <mergeCell ref="Q41:T41"/>
    <mergeCell ref="U41:W41"/>
    <mergeCell ref="X41:Z41"/>
    <mergeCell ref="AA41:AC41"/>
    <mergeCell ref="AD42:AF42"/>
    <mergeCell ref="AG42:AJ42"/>
    <mergeCell ref="AK42:AN42"/>
    <mergeCell ref="AO42:AR42"/>
    <mergeCell ref="AS42:AV42"/>
    <mergeCell ref="AW42:AZ42"/>
    <mergeCell ref="AG41:AJ41"/>
    <mergeCell ref="AK41:AN41"/>
    <mergeCell ref="AO41:AR41"/>
    <mergeCell ref="AS41:AV41"/>
    <mergeCell ref="AW41:AZ41"/>
    <mergeCell ref="AD41:AF41"/>
    <mergeCell ref="AG43:AJ43"/>
    <mergeCell ref="AK43:AN43"/>
    <mergeCell ref="AO43:AR43"/>
    <mergeCell ref="AS43:AV43"/>
    <mergeCell ref="AW43:AZ43"/>
    <mergeCell ref="B44:N44"/>
    <mergeCell ref="Q44:T44"/>
    <mergeCell ref="U44:W44"/>
    <mergeCell ref="X44:Z44"/>
    <mergeCell ref="AA44:AC44"/>
    <mergeCell ref="B43:N43"/>
    <mergeCell ref="Q43:T43"/>
    <mergeCell ref="U43:W43"/>
    <mergeCell ref="X43:Z43"/>
    <mergeCell ref="AA43:AC43"/>
    <mergeCell ref="AD43:AF43"/>
    <mergeCell ref="AW45:AZ45"/>
    <mergeCell ref="Q46:T46"/>
    <mergeCell ref="U46:W46"/>
    <mergeCell ref="X46:Z46"/>
    <mergeCell ref="AA46:AC46"/>
    <mergeCell ref="AD46:AF46"/>
    <mergeCell ref="Q45:T45"/>
    <mergeCell ref="AD45:AF45"/>
    <mergeCell ref="AD44:AF44"/>
    <mergeCell ref="AG44:AJ44"/>
    <mergeCell ref="AK44:AN44"/>
    <mergeCell ref="AO44:AR44"/>
    <mergeCell ref="AS44:AV44"/>
    <mergeCell ref="AK45:AN45"/>
    <mergeCell ref="AO45:AR45"/>
    <mergeCell ref="AS45:AV45"/>
    <mergeCell ref="AW44:AZ44"/>
    <mergeCell ref="B47:N47"/>
    <mergeCell ref="Q47:T47"/>
    <mergeCell ref="U47:W47"/>
    <mergeCell ref="X47:Z47"/>
    <mergeCell ref="AA47:AC47"/>
    <mergeCell ref="AG45:AJ45"/>
    <mergeCell ref="B45:N45"/>
    <mergeCell ref="U45:W45"/>
    <mergeCell ref="X45:Z45"/>
    <mergeCell ref="AA45:AC45"/>
    <mergeCell ref="AD47:AF47"/>
    <mergeCell ref="AG47:AJ47"/>
    <mergeCell ref="AK47:AN47"/>
    <mergeCell ref="AO47:AR47"/>
    <mergeCell ref="AS47:AV47"/>
    <mergeCell ref="AW47:AZ47"/>
    <mergeCell ref="AG46:AJ46"/>
    <mergeCell ref="AK46:AN46"/>
    <mergeCell ref="AO46:AR46"/>
    <mergeCell ref="AS46:AV46"/>
    <mergeCell ref="AW46:AZ46"/>
    <mergeCell ref="B49:N49"/>
    <mergeCell ref="Q49:T49"/>
    <mergeCell ref="U49:W49"/>
    <mergeCell ref="X49:Z49"/>
    <mergeCell ref="AA49:AC49"/>
    <mergeCell ref="B48:N48"/>
    <mergeCell ref="Q48:T48"/>
    <mergeCell ref="U48:W48"/>
    <mergeCell ref="X48:Z48"/>
    <mergeCell ref="AA48:AC48"/>
    <mergeCell ref="AD49:AF49"/>
    <mergeCell ref="AG49:AJ49"/>
    <mergeCell ref="AK49:AN49"/>
    <mergeCell ref="AO49:AR49"/>
    <mergeCell ref="AS49:AV49"/>
    <mergeCell ref="AW49:AZ49"/>
    <mergeCell ref="AG48:AJ48"/>
    <mergeCell ref="AK48:AN48"/>
    <mergeCell ref="AO48:AR48"/>
    <mergeCell ref="AS48:AV48"/>
    <mergeCell ref="AW48:AZ48"/>
    <mergeCell ref="AD48:AF48"/>
    <mergeCell ref="B51:N51"/>
    <mergeCell ref="Q51:T51"/>
    <mergeCell ref="U51:W51"/>
    <mergeCell ref="X51:Z51"/>
    <mergeCell ref="AA51:AC51"/>
    <mergeCell ref="B50:N50"/>
    <mergeCell ref="Q50:T50"/>
    <mergeCell ref="U50:W50"/>
    <mergeCell ref="X50:Z50"/>
    <mergeCell ref="AA50:AC50"/>
    <mergeCell ref="AD51:AF51"/>
    <mergeCell ref="AG51:AJ51"/>
    <mergeCell ref="AK51:AN51"/>
    <mergeCell ref="AO51:AR51"/>
    <mergeCell ref="AS51:AV51"/>
    <mergeCell ref="AW51:AZ51"/>
    <mergeCell ref="AG50:AJ50"/>
    <mergeCell ref="AK50:AN50"/>
    <mergeCell ref="AO50:AR50"/>
    <mergeCell ref="AS50:AV50"/>
    <mergeCell ref="AW50:AZ50"/>
    <mergeCell ref="AD50:AF50"/>
    <mergeCell ref="B52:N52"/>
    <mergeCell ref="AS53:AV53"/>
    <mergeCell ref="B55:G55"/>
    <mergeCell ref="AS52:AV52"/>
    <mergeCell ref="AW52:AZ52"/>
    <mergeCell ref="Q53:T53"/>
    <mergeCell ref="U53:W53"/>
    <mergeCell ref="X53:Z53"/>
    <mergeCell ref="AA53:AC53"/>
    <mergeCell ref="AD53:AF53"/>
    <mergeCell ref="AG53:AJ53"/>
    <mergeCell ref="AK53:AN53"/>
    <mergeCell ref="AO53:AR53"/>
    <mergeCell ref="Q52:T52"/>
    <mergeCell ref="U52:W52"/>
    <mergeCell ref="X52:Z52"/>
    <mergeCell ref="AA52:AC52"/>
    <mergeCell ref="AD52:AF52"/>
    <mergeCell ref="AG52:AJ52"/>
    <mergeCell ref="AK52:AN52"/>
    <mergeCell ref="AO52:AR52"/>
    <mergeCell ref="AQ57:AZ57"/>
    <mergeCell ref="AD54:AF54"/>
    <mergeCell ref="AG54:AJ54"/>
    <mergeCell ref="AK54:AN54"/>
    <mergeCell ref="AO54:AR54"/>
    <mergeCell ref="AS54:AV54"/>
    <mergeCell ref="AW54:AZ54"/>
    <mergeCell ref="AW53:AZ53"/>
    <mergeCell ref="B54:N54"/>
    <mergeCell ref="Q54:T54"/>
    <mergeCell ref="U54:W54"/>
    <mergeCell ref="X54:Z54"/>
    <mergeCell ref="AA54:AC54"/>
    <mergeCell ref="B53:N53"/>
  </mergeCells>
  <phoneticPr fontId="23"/>
  <pageMargins left="0.78740157480314954" right="0.59055118110236215" top="0.78740157480314954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4"/>
  </sheetPr>
  <dimension ref="A1:BH87"/>
  <sheetViews>
    <sheetView view="pageBreakPreview" zoomScale="124" zoomScaleNormal="100" zoomScaleSheetLayoutView="124" workbookViewId="0"/>
  </sheetViews>
  <sheetFormatPr defaultColWidth="9" defaultRowHeight="12" x14ac:dyDescent="0.15"/>
  <cols>
    <col min="1" max="26" width="1.625" style="50" customWidth="1"/>
    <col min="27" max="27" width="2.25" style="50" customWidth="1"/>
    <col min="28" max="66" width="1.625" style="50" customWidth="1"/>
    <col min="67" max="67" width="9" style="50" bestFit="1"/>
    <col min="68" max="16384" width="9" style="50"/>
  </cols>
  <sheetData>
    <row r="1" spans="1:53" ht="15" customHeight="1" x14ac:dyDescent="0.15">
      <c r="A1" s="51" t="s">
        <v>587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53" x14ac:dyDescent="0.15">
      <c r="AP2" s="462" t="s">
        <v>677</v>
      </c>
      <c r="AQ2" s="462"/>
      <c r="AR2" s="462"/>
      <c r="AS2" s="462"/>
      <c r="AT2" s="462"/>
      <c r="AU2" s="462"/>
      <c r="AV2" s="462"/>
      <c r="AW2" s="462"/>
      <c r="AX2" s="462"/>
      <c r="AY2" s="462"/>
      <c r="AZ2" s="462"/>
      <c r="BA2" s="462"/>
    </row>
    <row r="3" spans="1:53" ht="5.25" customHeight="1" x14ac:dyDescent="0.15"/>
    <row r="4" spans="1:53" ht="18.75" customHeight="1" x14ac:dyDescent="0.15">
      <c r="A4" s="445" t="s">
        <v>95</v>
      </c>
      <c r="B4" s="445"/>
      <c r="C4" s="445"/>
      <c r="D4" s="445"/>
      <c r="E4" s="445"/>
      <c r="F4" s="445"/>
      <c r="G4" s="407"/>
      <c r="H4" s="409" t="s">
        <v>362</v>
      </c>
      <c r="I4" s="445"/>
      <c r="J4" s="445"/>
      <c r="K4" s="445"/>
      <c r="L4" s="445"/>
      <c r="M4" s="445"/>
      <c r="N4" s="407"/>
      <c r="O4" s="761" t="s">
        <v>588</v>
      </c>
      <c r="P4" s="762"/>
      <c r="Q4" s="762"/>
      <c r="R4" s="762"/>
      <c r="S4" s="762"/>
      <c r="T4" s="763"/>
      <c r="U4" s="761" t="s">
        <v>588</v>
      </c>
      <c r="V4" s="762"/>
      <c r="W4" s="762"/>
      <c r="X4" s="762"/>
      <c r="Y4" s="762"/>
      <c r="Z4" s="762"/>
      <c r="AB4" s="445" t="s">
        <v>95</v>
      </c>
      <c r="AC4" s="445"/>
      <c r="AD4" s="445"/>
      <c r="AE4" s="445"/>
      <c r="AF4" s="445"/>
      <c r="AG4" s="445"/>
      <c r="AH4" s="407"/>
      <c r="AI4" s="409" t="s">
        <v>362</v>
      </c>
      <c r="AJ4" s="445"/>
      <c r="AK4" s="445"/>
      <c r="AL4" s="445"/>
      <c r="AM4" s="445"/>
      <c r="AN4" s="445"/>
      <c r="AO4" s="407"/>
      <c r="AP4" s="761" t="s">
        <v>588</v>
      </c>
      <c r="AQ4" s="762"/>
      <c r="AR4" s="762"/>
      <c r="AS4" s="762"/>
      <c r="AT4" s="762"/>
      <c r="AU4" s="763"/>
      <c r="AV4" s="761" t="s">
        <v>588</v>
      </c>
      <c r="AW4" s="762"/>
      <c r="AX4" s="762"/>
      <c r="AY4" s="762"/>
      <c r="AZ4" s="762"/>
      <c r="BA4" s="762"/>
    </row>
    <row r="5" spans="1:53" ht="18.75" customHeight="1" x14ac:dyDescent="0.15">
      <c r="A5" s="441"/>
      <c r="B5" s="441"/>
      <c r="C5" s="441"/>
      <c r="D5" s="441"/>
      <c r="E5" s="441"/>
      <c r="F5" s="441"/>
      <c r="G5" s="413"/>
      <c r="H5" s="415"/>
      <c r="I5" s="441"/>
      <c r="J5" s="441"/>
      <c r="K5" s="441"/>
      <c r="L5" s="441"/>
      <c r="M5" s="441"/>
      <c r="N5" s="413"/>
      <c r="O5" s="484" t="s">
        <v>560</v>
      </c>
      <c r="P5" s="485"/>
      <c r="Q5" s="485"/>
      <c r="R5" s="485"/>
      <c r="S5" s="485"/>
      <c r="T5" s="486"/>
      <c r="U5" s="484" t="s">
        <v>408</v>
      </c>
      <c r="V5" s="485"/>
      <c r="W5" s="485"/>
      <c r="X5" s="485"/>
      <c r="Y5" s="485"/>
      <c r="Z5" s="485"/>
      <c r="AB5" s="441"/>
      <c r="AC5" s="441"/>
      <c r="AD5" s="441"/>
      <c r="AE5" s="441"/>
      <c r="AF5" s="441"/>
      <c r="AG5" s="441"/>
      <c r="AH5" s="413"/>
      <c r="AI5" s="415"/>
      <c r="AJ5" s="441"/>
      <c r="AK5" s="441"/>
      <c r="AL5" s="441"/>
      <c r="AM5" s="441"/>
      <c r="AN5" s="441"/>
      <c r="AO5" s="413"/>
      <c r="AP5" s="484" t="s">
        <v>560</v>
      </c>
      <c r="AQ5" s="485"/>
      <c r="AR5" s="485"/>
      <c r="AS5" s="485"/>
      <c r="AT5" s="485"/>
      <c r="AU5" s="486"/>
      <c r="AV5" s="484" t="s">
        <v>408</v>
      </c>
      <c r="AW5" s="485"/>
      <c r="AX5" s="485"/>
      <c r="AY5" s="485"/>
      <c r="AZ5" s="485"/>
      <c r="BA5" s="485"/>
    </row>
    <row r="6" spans="1:53" ht="4.5" customHeight="1" x14ac:dyDescent="0.15">
      <c r="H6" s="109"/>
      <c r="AI6" s="109"/>
      <c r="AJ6" s="110"/>
      <c r="AK6" s="110"/>
      <c r="AL6" s="110"/>
      <c r="AM6" s="110"/>
      <c r="AN6" s="110"/>
    </row>
    <row r="7" spans="1:53" ht="16.5" customHeight="1" x14ac:dyDescent="0.15">
      <c r="A7" s="367" t="s">
        <v>589</v>
      </c>
      <c r="B7" s="367"/>
      <c r="C7" s="367"/>
      <c r="D7" s="367"/>
      <c r="E7" s="367"/>
      <c r="F7" s="367"/>
      <c r="G7" s="760"/>
      <c r="H7" s="74"/>
      <c r="I7" s="428">
        <f>SUM(P7:Y8)</f>
        <v>60807</v>
      </c>
      <c r="J7" s="428"/>
      <c r="K7" s="428"/>
      <c r="L7" s="428"/>
      <c r="M7" s="428"/>
      <c r="N7" s="161"/>
      <c r="O7" s="161"/>
      <c r="P7" s="428">
        <v>55803</v>
      </c>
      <c r="Q7" s="428"/>
      <c r="R7" s="428"/>
      <c r="S7" s="428"/>
      <c r="T7" s="161"/>
      <c r="U7" s="161"/>
      <c r="V7" s="428">
        <v>5004</v>
      </c>
      <c r="W7" s="428"/>
      <c r="X7" s="428"/>
      <c r="Y7" s="428"/>
      <c r="Z7" s="161"/>
      <c r="AA7" s="161"/>
      <c r="AB7" s="749" t="s">
        <v>121</v>
      </c>
      <c r="AC7" s="749"/>
      <c r="AD7" s="749"/>
      <c r="AE7" s="749"/>
      <c r="AF7" s="749"/>
      <c r="AG7" s="749"/>
      <c r="AH7" s="750"/>
      <c r="AI7" s="193"/>
      <c r="AJ7" s="428">
        <f t="shared" ref="AJ7:AJ16" si="0">SUM(AQ7,AW7)</f>
        <v>23</v>
      </c>
      <c r="AK7" s="428"/>
      <c r="AL7" s="428"/>
      <c r="AM7" s="428"/>
      <c r="AN7" s="428"/>
      <c r="AO7" s="161"/>
      <c r="AP7" s="161"/>
      <c r="AQ7" s="428">
        <v>23</v>
      </c>
      <c r="AR7" s="428"/>
      <c r="AS7" s="428"/>
      <c r="AT7" s="428"/>
      <c r="AU7" s="161"/>
      <c r="AV7" s="161"/>
      <c r="AW7" s="319" t="s">
        <v>205</v>
      </c>
      <c r="AX7" s="319"/>
      <c r="AY7" s="319"/>
      <c r="AZ7" s="319"/>
    </row>
    <row r="8" spans="1:53" ht="16.5" customHeight="1" x14ac:dyDescent="0.15">
      <c r="A8" s="367"/>
      <c r="B8" s="367"/>
      <c r="C8" s="367"/>
      <c r="D8" s="367"/>
      <c r="E8" s="367"/>
      <c r="F8" s="367"/>
      <c r="G8" s="760"/>
      <c r="H8" s="74"/>
      <c r="I8" s="428"/>
      <c r="J8" s="428"/>
      <c r="K8" s="428"/>
      <c r="L8" s="428"/>
      <c r="M8" s="428"/>
      <c r="N8" s="161"/>
      <c r="O8" s="161"/>
      <c r="P8" s="428"/>
      <c r="Q8" s="428"/>
      <c r="R8" s="428"/>
      <c r="S8" s="428"/>
      <c r="T8" s="161"/>
      <c r="U8" s="161"/>
      <c r="V8" s="428"/>
      <c r="W8" s="428"/>
      <c r="X8" s="428"/>
      <c r="Y8" s="428"/>
      <c r="Z8" s="161"/>
      <c r="AA8" s="161"/>
      <c r="AB8" s="749" t="s">
        <v>590</v>
      </c>
      <c r="AC8" s="749"/>
      <c r="AD8" s="749"/>
      <c r="AE8" s="749"/>
      <c r="AF8" s="749"/>
      <c r="AG8" s="749"/>
      <c r="AH8" s="750"/>
      <c r="AI8" s="193"/>
      <c r="AJ8" s="428">
        <f t="shared" si="0"/>
        <v>74</v>
      </c>
      <c r="AK8" s="428"/>
      <c r="AL8" s="428"/>
      <c r="AM8" s="428"/>
      <c r="AN8" s="428"/>
      <c r="AO8" s="161"/>
      <c r="AP8" s="161"/>
      <c r="AQ8" s="428">
        <v>50</v>
      </c>
      <c r="AR8" s="428"/>
      <c r="AS8" s="428"/>
      <c r="AT8" s="428"/>
      <c r="AU8" s="161"/>
      <c r="AV8" s="161"/>
      <c r="AW8" s="319">
        <v>24</v>
      </c>
      <c r="AX8" s="319"/>
      <c r="AY8" s="319"/>
      <c r="AZ8" s="319"/>
    </row>
    <row r="9" spans="1:53" ht="16.5" customHeight="1" x14ac:dyDescent="0.15">
      <c r="A9" s="758" t="s">
        <v>312</v>
      </c>
      <c r="B9" s="758"/>
      <c r="C9" s="758"/>
      <c r="D9" s="758"/>
      <c r="E9" s="758"/>
      <c r="F9" s="758"/>
      <c r="G9" s="759"/>
      <c r="H9" s="74"/>
      <c r="I9" s="428">
        <f>SUM(I11,I12)</f>
        <v>21644</v>
      </c>
      <c r="J9" s="428"/>
      <c r="K9" s="428"/>
      <c r="L9" s="428"/>
      <c r="M9" s="428"/>
      <c r="N9" s="161"/>
      <c r="O9" s="161"/>
      <c r="P9" s="428">
        <v>20651</v>
      </c>
      <c r="Q9" s="428"/>
      <c r="R9" s="428"/>
      <c r="S9" s="428"/>
      <c r="T9" s="161"/>
      <c r="U9" s="161"/>
      <c r="V9" s="428">
        <v>993</v>
      </c>
      <c r="W9" s="428"/>
      <c r="X9" s="428"/>
      <c r="Y9" s="428"/>
      <c r="Z9" s="161"/>
      <c r="AA9" s="161"/>
      <c r="AB9" s="749" t="s">
        <v>89</v>
      </c>
      <c r="AC9" s="749"/>
      <c r="AD9" s="749"/>
      <c r="AE9" s="749"/>
      <c r="AF9" s="749"/>
      <c r="AG9" s="749"/>
      <c r="AH9" s="750"/>
      <c r="AI9" s="193"/>
      <c r="AJ9" s="428">
        <f t="shared" si="0"/>
        <v>1469</v>
      </c>
      <c r="AK9" s="428"/>
      <c r="AL9" s="428"/>
      <c r="AM9" s="428"/>
      <c r="AN9" s="428"/>
      <c r="AO9" s="161"/>
      <c r="AP9" s="161"/>
      <c r="AQ9" s="428">
        <v>1351</v>
      </c>
      <c r="AR9" s="428"/>
      <c r="AS9" s="428"/>
      <c r="AT9" s="428"/>
      <c r="AU9" s="161"/>
      <c r="AV9" s="161"/>
      <c r="AW9" s="319">
        <v>118</v>
      </c>
      <c r="AX9" s="319"/>
      <c r="AY9" s="319"/>
      <c r="AZ9" s="319"/>
    </row>
    <row r="10" spans="1:53" ht="16.5" customHeight="1" x14ac:dyDescent="0.15">
      <c r="A10" s="756" t="s">
        <v>591</v>
      </c>
      <c r="B10" s="756"/>
      <c r="C10" s="756"/>
      <c r="D10" s="756"/>
      <c r="E10" s="756"/>
      <c r="F10" s="756"/>
      <c r="G10" s="757"/>
      <c r="H10" s="74"/>
      <c r="I10" s="428"/>
      <c r="J10" s="428"/>
      <c r="K10" s="428"/>
      <c r="L10" s="428"/>
      <c r="M10" s="428"/>
      <c r="N10" s="161"/>
      <c r="O10" s="161"/>
      <c r="P10" s="428"/>
      <c r="Q10" s="428"/>
      <c r="R10" s="428"/>
      <c r="S10" s="428"/>
      <c r="T10" s="161"/>
      <c r="U10" s="161"/>
      <c r="V10" s="428"/>
      <c r="W10" s="428"/>
      <c r="X10" s="428"/>
      <c r="Y10" s="428"/>
      <c r="Z10" s="161"/>
      <c r="AA10" s="161"/>
      <c r="AB10" s="749" t="s">
        <v>261</v>
      </c>
      <c r="AC10" s="749"/>
      <c r="AD10" s="749"/>
      <c r="AE10" s="749"/>
      <c r="AF10" s="749"/>
      <c r="AG10" s="749"/>
      <c r="AH10" s="750"/>
      <c r="AI10" s="193"/>
      <c r="AJ10" s="428">
        <f t="shared" si="0"/>
        <v>741</v>
      </c>
      <c r="AK10" s="428"/>
      <c r="AL10" s="428"/>
      <c r="AM10" s="428"/>
      <c r="AN10" s="428"/>
      <c r="AO10" s="161"/>
      <c r="AP10" s="161"/>
      <c r="AQ10" s="428">
        <v>737</v>
      </c>
      <c r="AR10" s="428"/>
      <c r="AS10" s="428"/>
      <c r="AT10" s="428"/>
      <c r="AU10" s="161"/>
      <c r="AV10" s="161"/>
      <c r="AW10" s="319">
        <v>4</v>
      </c>
      <c r="AX10" s="319"/>
      <c r="AY10" s="319"/>
      <c r="AZ10" s="319"/>
    </row>
    <row r="11" spans="1:53" ht="16.5" customHeight="1" x14ac:dyDescent="0.15">
      <c r="B11" s="347" t="s">
        <v>592</v>
      </c>
      <c r="C11" s="347"/>
      <c r="D11" s="347"/>
      <c r="E11" s="347"/>
      <c r="F11" s="347"/>
      <c r="G11" s="751"/>
      <c r="H11" s="74"/>
      <c r="I11" s="428">
        <f>SUM(P11,V11)</f>
        <v>5189</v>
      </c>
      <c r="J11" s="428"/>
      <c r="K11" s="428"/>
      <c r="L11" s="428"/>
      <c r="M11" s="428"/>
      <c r="N11" s="161"/>
      <c r="O11" s="161"/>
      <c r="P11" s="428">
        <v>5189</v>
      </c>
      <c r="Q11" s="428"/>
      <c r="R11" s="428"/>
      <c r="S11" s="428"/>
      <c r="T11" s="161"/>
      <c r="U11" s="161"/>
      <c r="V11" s="319" t="s">
        <v>205</v>
      </c>
      <c r="W11" s="319"/>
      <c r="X11" s="319"/>
      <c r="Y11" s="319"/>
      <c r="Z11" s="161"/>
      <c r="AA11" s="161"/>
      <c r="AB11" s="749" t="s">
        <v>593</v>
      </c>
      <c r="AC11" s="749"/>
      <c r="AD11" s="749"/>
      <c r="AE11" s="749"/>
      <c r="AF11" s="749"/>
      <c r="AG11" s="749"/>
      <c r="AH11" s="750"/>
      <c r="AI11" s="193"/>
      <c r="AJ11" s="428">
        <f t="shared" si="0"/>
        <v>2895</v>
      </c>
      <c r="AK11" s="428"/>
      <c r="AL11" s="428"/>
      <c r="AM11" s="428"/>
      <c r="AN11" s="428"/>
      <c r="AO11" s="161"/>
      <c r="AP11" s="161"/>
      <c r="AQ11" s="428">
        <v>2798</v>
      </c>
      <c r="AR11" s="428"/>
      <c r="AS11" s="428"/>
      <c r="AT11" s="428"/>
      <c r="AU11" s="161"/>
      <c r="AV11" s="161"/>
      <c r="AW11" s="319">
        <v>97</v>
      </c>
      <c r="AX11" s="319"/>
      <c r="AY11" s="319"/>
      <c r="AZ11" s="319"/>
    </row>
    <row r="12" spans="1:53" ht="16.5" customHeight="1" x14ac:dyDescent="0.15">
      <c r="B12" s="347" t="s">
        <v>377</v>
      </c>
      <c r="C12" s="347"/>
      <c r="D12" s="347"/>
      <c r="E12" s="347"/>
      <c r="F12" s="347"/>
      <c r="G12" s="751"/>
      <c r="H12" s="74"/>
      <c r="I12" s="428">
        <f>SUM(P12,V12)</f>
        <v>16455</v>
      </c>
      <c r="J12" s="428"/>
      <c r="K12" s="428"/>
      <c r="L12" s="428"/>
      <c r="M12" s="428"/>
      <c r="N12" s="161"/>
      <c r="O12" s="161"/>
      <c r="P12" s="428">
        <v>15462</v>
      </c>
      <c r="Q12" s="428"/>
      <c r="R12" s="428"/>
      <c r="S12" s="428"/>
      <c r="T12" s="161"/>
      <c r="U12" s="161"/>
      <c r="V12" s="428">
        <v>993</v>
      </c>
      <c r="W12" s="428"/>
      <c r="X12" s="428"/>
      <c r="Y12" s="428"/>
      <c r="Z12" s="161"/>
      <c r="AA12" s="161"/>
      <c r="AB12" s="749" t="s">
        <v>530</v>
      </c>
      <c r="AC12" s="749"/>
      <c r="AD12" s="749"/>
      <c r="AE12" s="749"/>
      <c r="AF12" s="749"/>
      <c r="AG12" s="749"/>
      <c r="AH12" s="750"/>
      <c r="AI12" s="193"/>
      <c r="AJ12" s="428">
        <f t="shared" si="0"/>
        <v>13</v>
      </c>
      <c r="AK12" s="428"/>
      <c r="AL12" s="428"/>
      <c r="AM12" s="428"/>
      <c r="AN12" s="428"/>
      <c r="AO12" s="161"/>
      <c r="AP12" s="161"/>
      <c r="AQ12" s="428">
        <v>13</v>
      </c>
      <c r="AR12" s="428"/>
      <c r="AS12" s="428"/>
      <c r="AT12" s="428"/>
      <c r="AU12" s="161"/>
      <c r="AV12" s="161"/>
      <c r="AW12" s="319" t="s">
        <v>205</v>
      </c>
      <c r="AX12" s="319"/>
      <c r="AY12" s="319"/>
      <c r="AZ12" s="319"/>
    </row>
    <row r="13" spans="1:53" ht="16.5" customHeight="1" x14ac:dyDescent="0.15">
      <c r="A13" s="754" t="s">
        <v>594</v>
      </c>
      <c r="B13" s="754"/>
      <c r="C13" s="754"/>
      <c r="D13" s="754"/>
      <c r="E13" s="754"/>
      <c r="F13" s="754"/>
      <c r="G13" s="755"/>
      <c r="H13" s="74"/>
      <c r="I13" s="428">
        <f>SUM(P13,V13)</f>
        <v>37972</v>
      </c>
      <c r="J13" s="428"/>
      <c r="K13" s="428"/>
      <c r="L13" s="428"/>
      <c r="M13" s="428"/>
      <c r="N13" s="161"/>
      <c r="O13" s="161"/>
      <c r="P13" s="428">
        <v>34061</v>
      </c>
      <c r="Q13" s="428"/>
      <c r="R13" s="428"/>
      <c r="S13" s="428"/>
      <c r="T13" s="161"/>
      <c r="U13" s="161"/>
      <c r="V13" s="428">
        <v>3911</v>
      </c>
      <c r="W13" s="428"/>
      <c r="X13" s="428"/>
      <c r="Y13" s="428"/>
      <c r="Z13" s="161"/>
      <c r="AA13" s="161"/>
      <c r="AB13" s="749" t="s">
        <v>595</v>
      </c>
      <c r="AC13" s="749"/>
      <c r="AD13" s="749"/>
      <c r="AE13" s="749"/>
      <c r="AF13" s="749"/>
      <c r="AG13" s="749"/>
      <c r="AH13" s="750"/>
      <c r="AI13" s="193"/>
      <c r="AJ13" s="428">
        <f t="shared" si="0"/>
        <v>21</v>
      </c>
      <c r="AK13" s="428"/>
      <c r="AL13" s="428"/>
      <c r="AM13" s="428"/>
      <c r="AN13" s="428"/>
      <c r="AO13" s="161"/>
      <c r="AP13" s="161"/>
      <c r="AQ13" s="428">
        <v>21</v>
      </c>
      <c r="AR13" s="428"/>
      <c r="AS13" s="428"/>
      <c r="AT13" s="428"/>
      <c r="AU13" s="161"/>
      <c r="AV13" s="161"/>
      <c r="AW13" s="319" t="s">
        <v>205</v>
      </c>
      <c r="AX13" s="319"/>
      <c r="AY13" s="319"/>
      <c r="AZ13" s="319"/>
    </row>
    <row r="14" spans="1:53" ht="16.5" customHeight="1" x14ac:dyDescent="0.15">
      <c r="A14" s="752" t="s">
        <v>684</v>
      </c>
      <c r="B14" s="752"/>
      <c r="C14" s="752"/>
      <c r="D14" s="752"/>
      <c r="E14" s="752"/>
      <c r="F14" s="752"/>
      <c r="G14" s="753"/>
      <c r="H14" s="74"/>
      <c r="I14" s="428"/>
      <c r="J14" s="428"/>
      <c r="K14" s="428"/>
      <c r="L14" s="428"/>
      <c r="M14" s="428"/>
      <c r="N14" s="161"/>
      <c r="O14" s="161"/>
      <c r="P14" s="428"/>
      <c r="Q14" s="428"/>
      <c r="R14" s="428"/>
      <c r="S14" s="428"/>
      <c r="T14" s="161"/>
      <c r="U14" s="161"/>
      <c r="V14" s="428"/>
      <c r="W14" s="428"/>
      <c r="X14" s="428"/>
      <c r="Y14" s="428"/>
      <c r="Z14" s="161"/>
      <c r="AA14" s="161"/>
      <c r="AB14" s="749" t="s">
        <v>462</v>
      </c>
      <c r="AC14" s="749"/>
      <c r="AD14" s="749"/>
      <c r="AE14" s="749"/>
      <c r="AF14" s="749"/>
      <c r="AG14" s="749"/>
      <c r="AH14" s="750"/>
      <c r="AI14" s="193"/>
      <c r="AJ14" s="428">
        <f t="shared" si="0"/>
        <v>20</v>
      </c>
      <c r="AK14" s="428"/>
      <c r="AL14" s="428"/>
      <c r="AM14" s="428"/>
      <c r="AN14" s="428"/>
      <c r="AO14" s="161"/>
      <c r="AP14" s="161"/>
      <c r="AQ14" s="428">
        <v>20</v>
      </c>
      <c r="AR14" s="428"/>
      <c r="AS14" s="428"/>
      <c r="AT14" s="428"/>
      <c r="AU14" s="161"/>
      <c r="AV14" s="161"/>
      <c r="AW14" s="319" t="s">
        <v>205</v>
      </c>
      <c r="AX14" s="319"/>
      <c r="AY14" s="319"/>
      <c r="AZ14" s="319"/>
    </row>
    <row r="15" spans="1:53" ht="16.5" customHeight="1" x14ac:dyDescent="0.15">
      <c r="A15" s="679" t="s">
        <v>332</v>
      </c>
      <c r="B15" s="679"/>
      <c r="C15" s="679"/>
      <c r="D15" s="679"/>
      <c r="E15" s="679"/>
      <c r="F15" s="679"/>
      <c r="G15" s="680"/>
      <c r="H15" s="155"/>
      <c r="I15" s="433">
        <f>SUM(I27:M48,AJ7:AN45,I16)</f>
        <v>27406</v>
      </c>
      <c r="J15" s="433"/>
      <c r="K15" s="433"/>
      <c r="L15" s="433"/>
      <c r="M15" s="433"/>
      <c r="N15" s="164"/>
      <c r="O15" s="164"/>
      <c r="P15" s="433">
        <v>24720</v>
      </c>
      <c r="Q15" s="433"/>
      <c r="R15" s="433"/>
      <c r="S15" s="433"/>
      <c r="T15" s="164"/>
      <c r="U15" s="164"/>
      <c r="V15" s="433">
        <v>2686</v>
      </c>
      <c r="W15" s="433"/>
      <c r="X15" s="433"/>
      <c r="Y15" s="433"/>
      <c r="Z15" s="161"/>
      <c r="AA15" s="161"/>
      <c r="AB15" s="749" t="s">
        <v>596</v>
      </c>
      <c r="AC15" s="749"/>
      <c r="AD15" s="749"/>
      <c r="AE15" s="749"/>
      <c r="AF15" s="749"/>
      <c r="AG15" s="749"/>
      <c r="AH15" s="750"/>
      <c r="AI15" s="193"/>
      <c r="AJ15" s="428">
        <f t="shared" si="0"/>
        <v>128</v>
      </c>
      <c r="AK15" s="428"/>
      <c r="AL15" s="428"/>
      <c r="AM15" s="428"/>
      <c r="AN15" s="428"/>
      <c r="AO15" s="161"/>
      <c r="AP15" s="161"/>
      <c r="AQ15" s="428">
        <v>127</v>
      </c>
      <c r="AR15" s="428"/>
      <c r="AS15" s="428"/>
      <c r="AT15" s="428"/>
      <c r="AU15" s="161"/>
      <c r="AV15" s="161"/>
      <c r="AW15" s="319">
        <v>1</v>
      </c>
      <c r="AX15" s="319"/>
      <c r="AY15" s="319"/>
      <c r="AZ15" s="319"/>
    </row>
    <row r="16" spans="1:53" ht="16.5" customHeight="1" x14ac:dyDescent="0.15">
      <c r="A16" s="747" t="s">
        <v>597</v>
      </c>
      <c r="B16" s="747"/>
      <c r="C16" s="747"/>
      <c r="D16" s="747"/>
      <c r="E16" s="747"/>
      <c r="F16" s="747"/>
      <c r="G16" s="748"/>
      <c r="H16" s="74"/>
      <c r="I16" s="428">
        <f>SUM(I17:M26)</f>
        <v>5281</v>
      </c>
      <c r="J16" s="428"/>
      <c r="K16" s="428"/>
      <c r="L16" s="428"/>
      <c r="M16" s="428"/>
      <c r="N16" s="161"/>
      <c r="O16" s="161"/>
      <c r="P16" s="428">
        <f>SUM(P17:S26)</f>
        <v>4706</v>
      </c>
      <c r="Q16" s="428"/>
      <c r="R16" s="428"/>
      <c r="S16" s="428"/>
      <c r="T16" s="161"/>
      <c r="U16" s="161"/>
      <c r="V16" s="428">
        <f>SUM(V17:Y26)</f>
        <v>575</v>
      </c>
      <c r="W16" s="428"/>
      <c r="X16" s="428"/>
      <c r="Y16" s="428"/>
      <c r="Z16" s="161"/>
      <c r="AA16" s="161"/>
      <c r="AB16" s="749" t="s">
        <v>492</v>
      </c>
      <c r="AC16" s="749"/>
      <c r="AD16" s="749"/>
      <c r="AE16" s="749"/>
      <c r="AF16" s="749"/>
      <c r="AG16" s="749"/>
      <c r="AH16" s="750"/>
      <c r="AI16" s="161"/>
      <c r="AJ16" s="428">
        <f t="shared" si="0"/>
        <v>204</v>
      </c>
      <c r="AK16" s="428"/>
      <c r="AL16" s="428"/>
      <c r="AM16" s="428"/>
      <c r="AN16" s="428"/>
      <c r="AO16" s="161"/>
      <c r="AP16" s="161"/>
      <c r="AQ16" s="428">
        <v>148</v>
      </c>
      <c r="AR16" s="428"/>
      <c r="AS16" s="428"/>
      <c r="AT16" s="428"/>
      <c r="AU16" s="161"/>
      <c r="AV16" s="161"/>
      <c r="AW16" s="319">
        <v>56</v>
      </c>
      <c r="AX16" s="319"/>
      <c r="AY16" s="319"/>
      <c r="AZ16" s="319"/>
    </row>
    <row r="17" spans="1:52" ht="16.5" customHeight="1" x14ac:dyDescent="0.15">
      <c r="B17" s="347" t="s">
        <v>569</v>
      </c>
      <c r="C17" s="347"/>
      <c r="D17" s="347"/>
      <c r="E17" s="347"/>
      <c r="F17" s="347"/>
      <c r="G17" s="751"/>
      <c r="H17" s="74"/>
      <c r="I17" s="428">
        <f t="shared" ref="I17:I26" si="1">SUM(P17,V17)</f>
        <v>226</v>
      </c>
      <c r="J17" s="428"/>
      <c r="K17" s="428"/>
      <c r="L17" s="428"/>
      <c r="M17" s="428"/>
      <c r="N17" s="161"/>
      <c r="O17" s="161"/>
      <c r="P17" s="428">
        <v>175</v>
      </c>
      <c r="Q17" s="428"/>
      <c r="R17" s="428"/>
      <c r="S17" s="428"/>
      <c r="T17" s="161"/>
      <c r="U17" s="161"/>
      <c r="V17" s="428">
        <v>51</v>
      </c>
      <c r="W17" s="428"/>
      <c r="X17" s="428"/>
      <c r="Y17" s="428"/>
      <c r="Z17" s="161"/>
      <c r="AA17" s="161"/>
      <c r="AB17" s="749" t="s">
        <v>167</v>
      </c>
      <c r="AC17" s="749"/>
      <c r="AD17" s="749"/>
      <c r="AE17" s="749"/>
      <c r="AF17" s="749"/>
      <c r="AG17" s="749"/>
      <c r="AH17" s="750"/>
      <c r="AI17" s="161"/>
      <c r="AJ17" s="428">
        <f t="shared" ref="AJ17:AJ26" si="2">SUM(AQ17,AW17)</f>
        <v>42</v>
      </c>
      <c r="AK17" s="428"/>
      <c r="AL17" s="428"/>
      <c r="AM17" s="428"/>
      <c r="AN17" s="428"/>
      <c r="AO17" s="161"/>
      <c r="AP17" s="161"/>
      <c r="AQ17" s="428">
        <v>40</v>
      </c>
      <c r="AR17" s="428"/>
      <c r="AS17" s="428"/>
      <c r="AT17" s="428"/>
      <c r="AU17" s="161"/>
      <c r="AV17" s="161"/>
      <c r="AW17" s="319">
        <v>2</v>
      </c>
      <c r="AX17" s="319"/>
      <c r="AY17" s="319"/>
      <c r="AZ17" s="319"/>
    </row>
    <row r="18" spans="1:52" ht="16.5" customHeight="1" x14ac:dyDescent="0.15">
      <c r="B18" s="347" t="s">
        <v>598</v>
      </c>
      <c r="C18" s="347"/>
      <c r="D18" s="347"/>
      <c r="E18" s="347"/>
      <c r="F18" s="347"/>
      <c r="G18" s="751"/>
      <c r="H18" s="74"/>
      <c r="I18" s="428">
        <f t="shared" si="1"/>
        <v>846</v>
      </c>
      <c r="J18" s="428"/>
      <c r="K18" s="428"/>
      <c r="L18" s="428"/>
      <c r="M18" s="428"/>
      <c r="N18" s="161"/>
      <c r="O18" s="161"/>
      <c r="P18" s="428">
        <v>795</v>
      </c>
      <c r="Q18" s="428"/>
      <c r="R18" s="428"/>
      <c r="S18" s="428"/>
      <c r="T18" s="161"/>
      <c r="U18" s="161"/>
      <c r="V18" s="428">
        <v>51</v>
      </c>
      <c r="W18" s="428"/>
      <c r="X18" s="428"/>
      <c r="Y18" s="428"/>
      <c r="Z18" s="161"/>
      <c r="AA18" s="161"/>
      <c r="AB18" s="749" t="s">
        <v>599</v>
      </c>
      <c r="AC18" s="749"/>
      <c r="AD18" s="749"/>
      <c r="AE18" s="749"/>
      <c r="AF18" s="749"/>
      <c r="AG18" s="749"/>
      <c r="AH18" s="750"/>
      <c r="AI18" s="161"/>
      <c r="AJ18" s="428">
        <f t="shared" si="2"/>
        <v>69</v>
      </c>
      <c r="AK18" s="428"/>
      <c r="AL18" s="428"/>
      <c r="AM18" s="428"/>
      <c r="AN18" s="428"/>
      <c r="AO18" s="161"/>
      <c r="AP18" s="161"/>
      <c r="AQ18" s="428">
        <v>62</v>
      </c>
      <c r="AR18" s="428"/>
      <c r="AS18" s="428"/>
      <c r="AT18" s="428"/>
      <c r="AU18" s="161"/>
      <c r="AV18" s="161"/>
      <c r="AW18" s="319">
        <v>7</v>
      </c>
      <c r="AX18" s="319"/>
      <c r="AY18" s="319"/>
      <c r="AZ18" s="319"/>
    </row>
    <row r="19" spans="1:52" ht="16.5" customHeight="1" x14ac:dyDescent="0.15">
      <c r="B19" s="347" t="s">
        <v>600</v>
      </c>
      <c r="C19" s="347"/>
      <c r="D19" s="347"/>
      <c r="E19" s="347"/>
      <c r="F19" s="347"/>
      <c r="G19" s="751"/>
      <c r="H19" s="74"/>
      <c r="I19" s="428">
        <f t="shared" si="1"/>
        <v>1619</v>
      </c>
      <c r="J19" s="428"/>
      <c r="K19" s="428"/>
      <c r="L19" s="428"/>
      <c r="M19" s="428"/>
      <c r="N19" s="161"/>
      <c r="O19" s="161"/>
      <c r="P19" s="428">
        <v>1424</v>
      </c>
      <c r="Q19" s="428"/>
      <c r="R19" s="428"/>
      <c r="S19" s="428"/>
      <c r="T19" s="161"/>
      <c r="U19" s="161"/>
      <c r="V19" s="428">
        <v>195</v>
      </c>
      <c r="W19" s="428"/>
      <c r="X19" s="428"/>
      <c r="Y19" s="428"/>
      <c r="Z19" s="161"/>
      <c r="AA19" s="161"/>
      <c r="AB19" s="749" t="s">
        <v>601</v>
      </c>
      <c r="AC19" s="749"/>
      <c r="AD19" s="749"/>
      <c r="AE19" s="749"/>
      <c r="AF19" s="749"/>
      <c r="AG19" s="749"/>
      <c r="AH19" s="750"/>
      <c r="AI19" s="161"/>
      <c r="AJ19" s="428">
        <f t="shared" si="2"/>
        <v>67</v>
      </c>
      <c r="AK19" s="428"/>
      <c r="AL19" s="428"/>
      <c r="AM19" s="428"/>
      <c r="AN19" s="428"/>
      <c r="AO19" s="161"/>
      <c r="AP19" s="161"/>
      <c r="AQ19" s="428">
        <v>53</v>
      </c>
      <c r="AR19" s="428"/>
      <c r="AS19" s="428"/>
      <c r="AT19" s="428"/>
      <c r="AU19" s="161"/>
      <c r="AV19" s="161"/>
      <c r="AW19" s="319">
        <v>14</v>
      </c>
      <c r="AX19" s="319"/>
      <c r="AY19" s="319"/>
      <c r="AZ19" s="319"/>
    </row>
    <row r="20" spans="1:52" ht="16.5" customHeight="1" x14ac:dyDescent="0.15">
      <c r="B20" s="347" t="s">
        <v>602</v>
      </c>
      <c r="C20" s="347"/>
      <c r="D20" s="347"/>
      <c r="E20" s="347"/>
      <c r="F20" s="347"/>
      <c r="G20" s="751"/>
      <c r="H20" s="74"/>
      <c r="I20" s="428">
        <f t="shared" si="1"/>
        <v>229</v>
      </c>
      <c r="J20" s="428"/>
      <c r="K20" s="428"/>
      <c r="L20" s="428"/>
      <c r="M20" s="428"/>
      <c r="N20" s="161"/>
      <c r="O20" s="161"/>
      <c r="P20" s="428">
        <v>187</v>
      </c>
      <c r="Q20" s="428"/>
      <c r="R20" s="428"/>
      <c r="S20" s="428"/>
      <c r="T20" s="161"/>
      <c r="U20" s="161"/>
      <c r="V20" s="428">
        <v>42</v>
      </c>
      <c r="W20" s="428"/>
      <c r="X20" s="428"/>
      <c r="Y20" s="428"/>
      <c r="Z20" s="161"/>
      <c r="AA20" s="161"/>
      <c r="AB20" s="749" t="s">
        <v>500</v>
      </c>
      <c r="AC20" s="749"/>
      <c r="AD20" s="749"/>
      <c r="AE20" s="749"/>
      <c r="AF20" s="749"/>
      <c r="AG20" s="749"/>
      <c r="AH20" s="750"/>
      <c r="AI20" s="161"/>
      <c r="AJ20" s="428">
        <f t="shared" si="2"/>
        <v>13</v>
      </c>
      <c r="AK20" s="428"/>
      <c r="AL20" s="428"/>
      <c r="AM20" s="428"/>
      <c r="AN20" s="428"/>
      <c r="AO20" s="161"/>
      <c r="AP20" s="161"/>
      <c r="AQ20" s="428">
        <v>13</v>
      </c>
      <c r="AR20" s="428"/>
      <c r="AS20" s="428"/>
      <c r="AT20" s="428"/>
      <c r="AU20" s="161"/>
      <c r="AV20" s="161"/>
      <c r="AW20" s="319" t="s">
        <v>205</v>
      </c>
      <c r="AX20" s="319"/>
      <c r="AY20" s="319"/>
      <c r="AZ20" s="319"/>
    </row>
    <row r="21" spans="1:52" ht="16.5" customHeight="1" x14ac:dyDescent="0.15">
      <c r="B21" s="347" t="s">
        <v>603</v>
      </c>
      <c r="C21" s="347"/>
      <c r="D21" s="347"/>
      <c r="E21" s="347"/>
      <c r="F21" s="347"/>
      <c r="G21" s="751"/>
      <c r="H21" s="74"/>
      <c r="I21" s="428">
        <f t="shared" si="1"/>
        <v>633</v>
      </c>
      <c r="J21" s="428"/>
      <c r="K21" s="428"/>
      <c r="L21" s="428"/>
      <c r="M21" s="428"/>
      <c r="N21" s="161"/>
      <c r="O21" s="161"/>
      <c r="P21" s="428">
        <v>590</v>
      </c>
      <c r="Q21" s="428"/>
      <c r="R21" s="428"/>
      <c r="S21" s="428"/>
      <c r="T21" s="161"/>
      <c r="U21" s="161"/>
      <c r="V21" s="428">
        <v>43</v>
      </c>
      <c r="W21" s="428"/>
      <c r="X21" s="428"/>
      <c r="Y21" s="428"/>
      <c r="Z21" s="161"/>
      <c r="AA21" s="161"/>
      <c r="AB21" s="749" t="s">
        <v>604</v>
      </c>
      <c r="AC21" s="749"/>
      <c r="AD21" s="749"/>
      <c r="AE21" s="749"/>
      <c r="AF21" s="749"/>
      <c r="AG21" s="749"/>
      <c r="AH21" s="750"/>
      <c r="AI21" s="161"/>
      <c r="AJ21" s="428">
        <f t="shared" si="2"/>
        <v>51</v>
      </c>
      <c r="AK21" s="428"/>
      <c r="AL21" s="428"/>
      <c r="AM21" s="428"/>
      <c r="AN21" s="428"/>
      <c r="AO21" s="161"/>
      <c r="AP21" s="161"/>
      <c r="AQ21" s="428">
        <v>50</v>
      </c>
      <c r="AR21" s="428"/>
      <c r="AS21" s="428"/>
      <c r="AT21" s="428"/>
      <c r="AU21" s="161"/>
      <c r="AV21" s="161"/>
      <c r="AW21" s="319">
        <v>1</v>
      </c>
      <c r="AX21" s="319"/>
      <c r="AY21" s="319"/>
      <c r="AZ21" s="319"/>
    </row>
    <row r="22" spans="1:52" ht="16.5" customHeight="1" x14ac:dyDescent="0.15">
      <c r="B22" s="347" t="s">
        <v>147</v>
      </c>
      <c r="C22" s="347"/>
      <c r="D22" s="347"/>
      <c r="E22" s="347"/>
      <c r="F22" s="347"/>
      <c r="G22" s="751"/>
      <c r="H22" s="74"/>
      <c r="I22" s="428">
        <f t="shared" si="1"/>
        <v>134</v>
      </c>
      <c r="J22" s="428"/>
      <c r="K22" s="428"/>
      <c r="L22" s="428"/>
      <c r="M22" s="428"/>
      <c r="N22" s="161"/>
      <c r="O22" s="161"/>
      <c r="P22" s="428">
        <v>108</v>
      </c>
      <c r="Q22" s="428"/>
      <c r="R22" s="428"/>
      <c r="S22" s="428"/>
      <c r="T22" s="161"/>
      <c r="U22" s="161"/>
      <c r="V22" s="428">
        <v>26</v>
      </c>
      <c r="W22" s="428"/>
      <c r="X22" s="428"/>
      <c r="Y22" s="428"/>
      <c r="Z22" s="161"/>
      <c r="AA22" s="161"/>
      <c r="AB22" s="749" t="s">
        <v>211</v>
      </c>
      <c r="AC22" s="749"/>
      <c r="AD22" s="749"/>
      <c r="AE22" s="749"/>
      <c r="AF22" s="749"/>
      <c r="AG22" s="749"/>
      <c r="AH22" s="750"/>
      <c r="AI22" s="161"/>
      <c r="AJ22" s="428">
        <f t="shared" si="2"/>
        <v>135</v>
      </c>
      <c r="AK22" s="428"/>
      <c r="AL22" s="428"/>
      <c r="AM22" s="428"/>
      <c r="AN22" s="428"/>
      <c r="AO22" s="161"/>
      <c r="AP22" s="161"/>
      <c r="AQ22" s="428">
        <v>133</v>
      </c>
      <c r="AR22" s="428"/>
      <c r="AS22" s="428"/>
      <c r="AT22" s="428"/>
      <c r="AU22" s="161"/>
      <c r="AV22" s="161"/>
      <c r="AW22" s="319">
        <v>2</v>
      </c>
      <c r="AX22" s="319"/>
      <c r="AY22" s="319"/>
      <c r="AZ22" s="319"/>
    </row>
    <row r="23" spans="1:52" ht="16.5" customHeight="1" x14ac:dyDescent="0.15">
      <c r="B23" s="347" t="s">
        <v>391</v>
      </c>
      <c r="C23" s="347"/>
      <c r="D23" s="347"/>
      <c r="E23" s="347"/>
      <c r="F23" s="347"/>
      <c r="G23" s="751"/>
      <c r="H23" s="74"/>
      <c r="I23" s="428">
        <f t="shared" si="1"/>
        <v>1063</v>
      </c>
      <c r="J23" s="428"/>
      <c r="K23" s="428"/>
      <c r="L23" s="428"/>
      <c r="M23" s="428"/>
      <c r="N23" s="161"/>
      <c r="O23" s="161"/>
      <c r="P23" s="428">
        <v>956</v>
      </c>
      <c r="Q23" s="428"/>
      <c r="R23" s="428"/>
      <c r="S23" s="428"/>
      <c r="T23" s="161"/>
      <c r="U23" s="161"/>
      <c r="V23" s="428">
        <v>107</v>
      </c>
      <c r="W23" s="428"/>
      <c r="X23" s="428"/>
      <c r="Y23" s="428"/>
      <c r="Z23" s="161"/>
      <c r="AA23" s="161"/>
      <c r="AB23" s="749" t="s">
        <v>605</v>
      </c>
      <c r="AC23" s="749"/>
      <c r="AD23" s="749"/>
      <c r="AE23" s="749"/>
      <c r="AF23" s="749"/>
      <c r="AG23" s="749"/>
      <c r="AH23" s="750"/>
      <c r="AI23" s="161"/>
      <c r="AJ23" s="428">
        <f t="shared" si="2"/>
        <v>488</v>
      </c>
      <c r="AK23" s="428"/>
      <c r="AL23" s="428"/>
      <c r="AM23" s="428"/>
      <c r="AN23" s="428"/>
      <c r="AO23" s="161"/>
      <c r="AP23" s="161"/>
      <c r="AQ23" s="428">
        <v>380</v>
      </c>
      <c r="AR23" s="428"/>
      <c r="AS23" s="428"/>
      <c r="AT23" s="428"/>
      <c r="AU23" s="161"/>
      <c r="AV23" s="161"/>
      <c r="AW23" s="319">
        <v>108</v>
      </c>
      <c r="AX23" s="319"/>
      <c r="AY23" s="319"/>
      <c r="AZ23" s="319"/>
    </row>
    <row r="24" spans="1:52" ht="16.5" customHeight="1" x14ac:dyDescent="0.15">
      <c r="B24" s="347" t="s">
        <v>482</v>
      </c>
      <c r="C24" s="347"/>
      <c r="D24" s="347"/>
      <c r="E24" s="347"/>
      <c r="F24" s="347"/>
      <c r="G24" s="751"/>
      <c r="H24" s="74"/>
      <c r="I24" s="428">
        <f t="shared" si="1"/>
        <v>214</v>
      </c>
      <c r="J24" s="428"/>
      <c r="K24" s="428"/>
      <c r="L24" s="428"/>
      <c r="M24" s="428"/>
      <c r="N24" s="161"/>
      <c r="O24" s="161"/>
      <c r="P24" s="428">
        <v>201</v>
      </c>
      <c r="Q24" s="428"/>
      <c r="R24" s="428"/>
      <c r="S24" s="428"/>
      <c r="T24" s="161"/>
      <c r="U24" s="161"/>
      <c r="V24" s="428">
        <v>13</v>
      </c>
      <c r="W24" s="428"/>
      <c r="X24" s="428"/>
      <c r="Y24" s="428"/>
      <c r="Z24" s="161"/>
      <c r="AA24" s="161"/>
      <c r="AB24" s="749" t="s">
        <v>606</v>
      </c>
      <c r="AC24" s="749"/>
      <c r="AD24" s="749"/>
      <c r="AE24" s="749"/>
      <c r="AF24" s="749"/>
      <c r="AG24" s="749"/>
      <c r="AH24" s="750"/>
      <c r="AI24" s="161"/>
      <c r="AJ24" s="428">
        <f t="shared" si="2"/>
        <v>12</v>
      </c>
      <c r="AK24" s="428"/>
      <c r="AL24" s="428"/>
      <c r="AM24" s="428"/>
      <c r="AN24" s="428"/>
      <c r="AO24" s="161"/>
      <c r="AP24" s="161"/>
      <c r="AQ24" s="428">
        <v>11</v>
      </c>
      <c r="AR24" s="428"/>
      <c r="AS24" s="428"/>
      <c r="AT24" s="428"/>
      <c r="AU24" s="161"/>
      <c r="AV24" s="161"/>
      <c r="AW24" s="319">
        <v>1</v>
      </c>
      <c r="AX24" s="319"/>
      <c r="AY24" s="319"/>
      <c r="AZ24" s="319"/>
    </row>
    <row r="25" spans="1:52" ht="16.5" customHeight="1" x14ac:dyDescent="0.15">
      <c r="B25" s="347" t="s">
        <v>249</v>
      </c>
      <c r="C25" s="347"/>
      <c r="D25" s="347"/>
      <c r="E25" s="347"/>
      <c r="F25" s="347"/>
      <c r="G25" s="751"/>
      <c r="H25" s="74"/>
      <c r="I25" s="428">
        <f t="shared" si="1"/>
        <v>103</v>
      </c>
      <c r="J25" s="428"/>
      <c r="K25" s="428"/>
      <c r="L25" s="428"/>
      <c r="M25" s="428"/>
      <c r="N25" s="161"/>
      <c r="O25" s="161"/>
      <c r="P25" s="428">
        <v>83</v>
      </c>
      <c r="Q25" s="428"/>
      <c r="R25" s="428"/>
      <c r="S25" s="428"/>
      <c r="T25" s="161"/>
      <c r="U25" s="161"/>
      <c r="V25" s="428">
        <v>20</v>
      </c>
      <c r="W25" s="428"/>
      <c r="X25" s="428"/>
      <c r="Y25" s="428"/>
      <c r="Z25" s="161"/>
      <c r="AA25" s="161"/>
      <c r="AB25" s="749" t="s">
        <v>97</v>
      </c>
      <c r="AC25" s="749"/>
      <c r="AD25" s="749"/>
      <c r="AE25" s="749"/>
      <c r="AF25" s="749"/>
      <c r="AG25" s="749"/>
      <c r="AH25" s="750"/>
      <c r="AI25" s="161"/>
      <c r="AJ25" s="428">
        <f t="shared" si="2"/>
        <v>39</v>
      </c>
      <c r="AK25" s="428"/>
      <c r="AL25" s="428"/>
      <c r="AM25" s="428"/>
      <c r="AN25" s="428"/>
      <c r="AO25" s="161"/>
      <c r="AP25" s="161"/>
      <c r="AQ25" s="428">
        <v>29</v>
      </c>
      <c r="AR25" s="428"/>
      <c r="AS25" s="428"/>
      <c r="AT25" s="428"/>
      <c r="AU25" s="161"/>
      <c r="AV25" s="161"/>
      <c r="AW25" s="319">
        <v>10</v>
      </c>
      <c r="AX25" s="319"/>
      <c r="AY25" s="319"/>
      <c r="AZ25" s="319"/>
    </row>
    <row r="26" spans="1:52" ht="16.5" customHeight="1" x14ac:dyDescent="0.15">
      <c r="B26" s="347" t="s">
        <v>608</v>
      </c>
      <c r="C26" s="347"/>
      <c r="D26" s="347"/>
      <c r="E26" s="347"/>
      <c r="F26" s="347"/>
      <c r="G26" s="751"/>
      <c r="H26" s="74"/>
      <c r="I26" s="428">
        <f t="shared" si="1"/>
        <v>214</v>
      </c>
      <c r="J26" s="428"/>
      <c r="K26" s="428"/>
      <c r="L26" s="428"/>
      <c r="M26" s="428"/>
      <c r="N26" s="161"/>
      <c r="O26" s="161"/>
      <c r="P26" s="428">
        <v>187</v>
      </c>
      <c r="Q26" s="428"/>
      <c r="R26" s="428"/>
      <c r="S26" s="428"/>
      <c r="T26" s="161"/>
      <c r="U26" s="161"/>
      <c r="V26" s="428">
        <v>27</v>
      </c>
      <c r="W26" s="428"/>
      <c r="X26" s="428"/>
      <c r="Y26" s="428"/>
      <c r="Z26" s="161"/>
      <c r="AA26" s="161"/>
      <c r="AB26" s="749" t="s">
        <v>609</v>
      </c>
      <c r="AC26" s="749"/>
      <c r="AD26" s="749"/>
      <c r="AE26" s="749"/>
      <c r="AF26" s="749"/>
      <c r="AG26" s="749"/>
      <c r="AH26" s="750"/>
      <c r="AI26" s="193"/>
      <c r="AJ26" s="428">
        <f t="shared" si="2"/>
        <v>10</v>
      </c>
      <c r="AK26" s="428"/>
      <c r="AL26" s="428"/>
      <c r="AM26" s="428"/>
      <c r="AN26" s="428"/>
      <c r="AO26" s="161"/>
      <c r="AP26" s="161"/>
      <c r="AQ26" s="428">
        <v>9</v>
      </c>
      <c r="AR26" s="428"/>
      <c r="AS26" s="428"/>
      <c r="AT26" s="428"/>
      <c r="AU26" s="161"/>
      <c r="AV26" s="161"/>
      <c r="AW26" s="319">
        <v>1</v>
      </c>
      <c r="AX26" s="319"/>
      <c r="AY26" s="319"/>
      <c r="AZ26" s="319"/>
    </row>
    <row r="27" spans="1:52" ht="16.5" customHeight="1" x14ac:dyDescent="0.15">
      <c r="A27" s="747" t="s">
        <v>260</v>
      </c>
      <c r="B27" s="747"/>
      <c r="C27" s="747"/>
      <c r="D27" s="747"/>
      <c r="E27" s="747"/>
      <c r="F27" s="747"/>
      <c r="G27" s="748"/>
      <c r="H27" s="74"/>
      <c r="I27" s="428">
        <f t="shared" ref="I27:I32" si="3">SUM(P27,V27)</f>
        <v>662</v>
      </c>
      <c r="J27" s="428"/>
      <c r="K27" s="428"/>
      <c r="L27" s="428"/>
      <c r="M27" s="428"/>
      <c r="N27" s="161"/>
      <c r="O27" s="161"/>
      <c r="P27" s="428">
        <v>534</v>
      </c>
      <c r="Q27" s="428"/>
      <c r="R27" s="428"/>
      <c r="S27" s="428"/>
      <c r="T27" s="161"/>
      <c r="U27" s="161"/>
      <c r="V27" s="428">
        <v>128</v>
      </c>
      <c r="W27" s="428"/>
      <c r="X27" s="428"/>
      <c r="Y27" s="428"/>
      <c r="Z27" s="161"/>
      <c r="AA27" s="161"/>
      <c r="AB27" s="749" t="s">
        <v>610</v>
      </c>
      <c r="AC27" s="749"/>
      <c r="AD27" s="749"/>
      <c r="AE27" s="749"/>
      <c r="AF27" s="749"/>
      <c r="AG27" s="749"/>
      <c r="AH27" s="750"/>
      <c r="AI27" s="193"/>
      <c r="AJ27" s="428">
        <f t="shared" ref="AJ27:AJ32" si="4">SUM(AQ27,AW27)</f>
        <v>113</v>
      </c>
      <c r="AK27" s="428"/>
      <c r="AL27" s="428"/>
      <c r="AM27" s="428"/>
      <c r="AN27" s="428"/>
      <c r="AO27" s="161"/>
      <c r="AP27" s="161"/>
      <c r="AQ27" s="428">
        <v>111</v>
      </c>
      <c r="AR27" s="428"/>
      <c r="AS27" s="428"/>
      <c r="AT27" s="428"/>
      <c r="AU27" s="161"/>
      <c r="AV27" s="161"/>
      <c r="AW27" s="319">
        <v>2</v>
      </c>
      <c r="AX27" s="319"/>
      <c r="AY27" s="319"/>
      <c r="AZ27" s="319"/>
    </row>
    <row r="28" spans="1:52" ht="16.5" customHeight="1" x14ac:dyDescent="0.15">
      <c r="A28" s="747" t="s">
        <v>611</v>
      </c>
      <c r="B28" s="747"/>
      <c r="C28" s="747"/>
      <c r="D28" s="747"/>
      <c r="E28" s="747"/>
      <c r="F28" s="747"/>
      <c r="G28" s="748"/>
      <c r="H28" s="74"/>
      <c r="I28" s="428">
        <f t="shared" si="3"/>
        <v>3024</v>
      </c>
      <c r="J28" s="428"/>
      <c r="K28" s="428"/>
      <c r="L28" s="428"/>
      <c r="M28" s="428"/>
      <c r="N28" s="161"/>
      <c r="O28" s="161"/>
      <c r="P28" s="428">
        <v>2686</v>
      </c>
      <c r="Q28" s="428"/>
      <c r="R28" s="428"/>
      <c r="S28" s="428"/>
      <c r="T28" s="161"/>
      <c r="U28" s="161"/>
      <c r="V28" s="428">
        <v>338</v>
      </c>
      <c r="W28" s="428"/>
      <c r="X28" s="428"/>
      <c r="Y28" s="428"/>
      <c r="Z28" s="161"/>
      <c r="AA28" s="161"/>
      <c r="AB28" s="749" t="s">
        <v>499</v>
      </c>
      <c r="AC28" s="749"/>
      <c r="AD28" s="749"/>
      <c r="AE28" s="749"/>
      <c r="AF28" s="749"/>
      <c r="AG28" s="749"/>
      <c r="AH28" s="750"/>
      <c r="AI28" s="193"/>
      <c r="AJ28" s="428">
        <f t="shared" si="4"/>
        <v>92</v>
      </c>
      <c r="AK28" s="428"/>
      <c r="AL28" s="428"/>
      <c r="AM28" s="428"/>
      <c r="AN28" s="428"/>
      <c r="AO28" s="161"/>
      <c r="AP28" s="161"/>
      <c r="AQ28" s="428">
        <v>79</v>
      </c>
      <c r="AR28" s="428"/>
      <c r="AS28" s="428"/>
      <c r="AT28" s="428"/>
      <c r="AU28" s="161"/>
      <c r="AV28" s="161"/>
      <c r="AW28" s="319">
        <v>13</v>
      </c>
      <c r="AX28" s="319"/>
      <c r="AY28" s="319"/>
      <c r="AZ28" s="319"/>
    </row>
    <row r="29" spans="1:52" ht="16.5" customHeight="1" x14ac:dyDescent="0.15">
      <c r="A29" s="747" t="s">
        <v>120</v>
      </c>
      <c r="B29" s="747"/>
      <c r="C29" s="747"/>
      <c r="D29" s="747"/>
      <c r="E29" s="747"/>
      <c r="F29" s="747"/>
      <c r="G29" s="748"/>
      <c r="H29" s="74"/>
      <c r="I29" s="428">
        <f t="shared" si="3"/>
        <v>380</v>
      </c>
      <c r="J29" s="428"/>
      <c r="K29" s="428"/>
      <c r="L29" s="428"/>
      <c r="M29" s="428"/>
      <c r="N29" s="161"/>
      <c r="O29" s="161"/>
      <c r="P29" s="428">
        <v>366</v>
      </c>
      <c r="Q29" s="428"/>
      <c r="R29" s="428"/>
      <c r="S29" s="428"/>
      <c r="T29" s="161"/>
      <c r="U29" s="161"/>
      <c r="V29" s="428">
        <v>14</v>
      </c>
      <c r="W29" s="428"/>
      <c r="X29" s="428"/>
      <c r="Y29" s="428"/>
      <c r="Z29" s="161"/>
      <c r="AA29" s="161"/>
      <c r="AB29" s="749" t="s">
        <v>612</v>
      </c>
      <c r="AC29" s="749"/>
      <c r="AD29" s="749"/>
      <c r="AE29" s="749"/>
      <c r="AF29" s="749"/>
      <c r="AG29" s="749"/>
      <c r="AH29" s="750"/>
      <c r="AI29" s="193"/>
      <c r="AJ29" s="428">
        <f t="shared" si="4"/>
        <v>35</v>
      </c>
      <c r="AK29" s="428"/>
      <c r="AL29" s="428"/>
      <c r="AM29" s="428"/>
      <c r="AN29" s="428"/>
      <c r="AO29" s="161"/>
      <c r="AP29" s="161"/>
      <c r="AQ29" s="428">
        <v>35</v>
      </c>
      <c r="AR29" s="428"/>
      <c r="AS29" s="428"/>
      <c r="AT29" s="428"/>
      <c r="AU29" s="161"/>
      <c r="AV29" s="161"/>
      <c r="AW29" s="319" t="s">
        <v>205</v>
      </c>
      <c r="AX29" s="319"/>
      <c r="AY29" s="319"/>
      <c r="AZ29" s="319"/>
    </row>
    <row r="30" spans="1:52" ht="16.5" customHeight="1" x14ac:dyDescent="0.15">
      <c r="A30" s="747" t="s">
        <v>613</v>
      </c>
      <c r="B30" s="747"/>
      <c r="C30" s="747"/>
      <c r="D30" s="747"/>
      <c r="E30" s="747"/>
      <c r="F30" s="747"/>
      <c r="G30" s="748"/>
      <c r="H30" s="74"/>
      <c r="I30" s="428">
        <f t="shared" si="3"/>
        <v>3235</v>
      </c>
      <c r="J30" s="428"/>
      <c r="K30" s="428"/>
      <c r="L30" s="428"/>
      <c r="M30" s="428"/>
      <c r="N30" s="161"/>
      <c r="O30" s="161"/>
      <c r="P30" s="428">
        <v>3102</v>
      </c>
      <c r="Q30" s="428"/>
      <c r="R30" s="428"/>
      <c r="S30" s="428"/>
      <c r="T30" s="161"/>
      <c r="U30" s="161"/>
      <c r="V30" s="428">
        <v>133</v>
      </c>
      <c r="W30" s="428"/>
      <c r="X30" s="428"/>
      <c r="Y30" s="428"/>
      <c r="Z30" s="161"/>
      <c r="AA30" s="161"/>
      <c r="AB30" s="749" t="s">
        <v>418</v>
      </c>
      <c r="AC30" s="749"/>
      <c r="AD30" s="749"/>
      <c r="AE30" s="749"/>
      <c r="AF30" s="749"/>
      <c r="AG30" s="749"/>
      <c r="AH30" s="750"/>
      <c r="AI30" s="193"/>
      <c r="AJ30" s="428">
        <f t="shared" si="4"/>
        <v>265</v>
      </c>
      <c r="AK30" s="428"/>
      <c r="AL30" s="428"/>
      <c r="AM30" s="428"/>
      <c r="AN30" s="428"/>
      <c r="AO30" s="161"/>
      <c r="AP30" s="161"/>
      <c r="AQ30" s="428">
        <v>264</v>
      </c>
      <c r="AR30" s="428"/>
      <c r="AS30" s="428"/>
      <c r="AT30" s="428"/>
      <c r="AU30" s="161"/>
      <c r="AV30" s="161"/>
      <c r="AW30" s="319">
        <v>1</v>
      </c>
      <c r="AX30" s="319"/>
      <c r="AY30" s="319"/>
      <c r="AZ30" s="319"/>
    </row>
    <row r="31" spans="1:52" ht="16.5" customHeight="1" x14ac:dyDescent="0.15">
      <c r="A31" s="747" t="s">
        <v>614</v>
      </c>
      <c r="B31" s="747"/>
      <c r="C31" s="747"/>
      <c r="D31" s="747"/>
      <c r="E31" s="747"/>
      <c r="F31" s="747"/>
      <c r="G31" s="748"/>
      <c r="H31" s="74"/>
      <c r="I31" s="428">
        <f t="shared" si="3"/>
        <v>15</v>
      </c>
      <c r="J31" s="428"/>
      <c r="K31" s="428"/>
      <c r="L31" s="428"/>
      <c r="M31" s="428"/>
      <c r="N31" s="161"/>
      <c r="O31" s="161"/>
      <c r="P31" s="428">
        <v>14</v>
      </c>
      <c r="Q31" s="428"/>
      <c r="R31" s="428"/>
      <c r="S31" s="428"/>
      <c r="T31" s="161"/>
      <c r="U31" s="161"/>
      <c r="V31" s="319">
        <v>1</v>
      </c>
      <c r="W31" s="319"/>
      <c r="X31" s="319"/>
      <c r="Y31" s="319"/>
      <c r="Z31" s="161"/>
      <c r="AA31" s="161"/>
      <c r="AB31" s="749" t="s">
        <v>615</v>
      </c>
      <c r="AC31" s="749"/>
      <c r="AD31" s="749"/>
      <c r="AE31" s="749"/>
      <c r="AF31" s="749"/>
      <c r="AG31" s="749"/>
      <c r="AH31" s="750"/>
      <c r="AI31" s="193"/>
      <c r="AJ31" s="428">
        <f t="shared" si="4"/>
        <v>730</v>
      </c>
      <c r="AK31" s="428"/>
      <c r="AL31" s="428"/>
      <c r="AM31" s="428"/>
      <c r="AN31" s="428"/>
      <c r="AO31" s="161"/>
      <c r="AP31" s="161"/>
      <c r="AQ31" s="428">
        <v>730</v>
      </c>
      <c r="AR31" s="428"/>
      <c r="AS31" s="428"/>
      <c r="AT31" s="428"/>
      <c r="AU31" s="161"/>
      <c r="AV31" s="161"/>
      <c r="AW31" s="319" t="s">
        <v>205</v>
      </c>
      <c r="AX31" s="319"/>
      <c r="AY31" s="319"/>
      <c r="AZ31" s="319"/>
    </row>
    <row r="32" spans="1:52" ht="16.5" customHeight="1" x14ac:dyDescent="0.15">
      <c r="A32" s="747" t="s">
        <v>498</v>
      </c>
      <c r="B32" s="747"/>
      <c r="C32" s="747"/>
      <c r="D32" s="747"/>
      <c r="E32" s="747"/>
      <c r="F32" s="747"/>
      <c r="G32" s="748"/>
      <c r="H32" s="74"/>
      <c r="I32" s="428">
        <f t="shared" si="3"/>
        <v>48</v>
      </c>
      <c r="J32" s="428"/>
      <c r="K32" s="428"/>
      <c r="L32" s="428"/>
      <c r="M32" s="428"/>
      <c r="N32" s="161"/>
      <c r="O32" s="161"/>
      <c r="P32" s="428">
        <v>41</v>
      </c>
      <c r="Q32" s="428"/>
      <c r="R32" s="428"/>
      <c r="S32" s="428"/>
      <c r="T32" s="161"/>
      <c r="U32" s="161"/>
      <c r="V32" s="428">
        <v>7</v>
      </c>
      <c r="W32" s="428"/>
      <c r="X32" s="428"/>
      <c r="Y32" s="428"/>
      <c r="Z32" s="161"/>
      <c r="AA32" s="161"/>
      <c r="AB32" s="749" t="s">
        <v>616</v>
      </c>
      <c r="AC32" s="749"/>
      <c r="AD32" s="749"/>
      <c r="AE32" s="749"/>
      <c r="AF32" s="749"/>
      <c r="AG32" s="749"/>
      <c r="AH32" s="750"/>
      <c r="AI32" s="193"/>
      <c r="AJ32" s="428">
        <f t="shared" si="4"/>
        <v>31</v>
      </c>
      <c r="AK32" s="428"/>
      <c r="AL32" s="428"/>
      <c r="AM32" s="428"/>
      <c r="AN32" s="428"/>
      <c r="AO32" s="161"/>
      <c r="AP32" s="161"/>
      <c r="AQ32" s="428">
        <v>15</v>
      </c>
      <c r="AR32" s="428"/>
      <c r="AS32" s="428"/>
      <c r="AT32" s="428"/>
      <c r="AU32" s="161"/>
      <c r="AV32" s="161"/>
      <c r="AW32" s="319">
        <v>16</v>
      </c>
      <c r="AX32" s="319"/>
      <c r="AY32" s="319"/>
      <c r="AZ32" s="319"/>
    </row>
    <row r="33" spans="1:52" ht="16.5" customHeight="1" x14ac:dyDescent="0.15">
      <c r="A33" s="747" t="s">
        <v>617</v>
      </c>
      <c r="B33" s="747"/>
      <c r="C33" s="747"/>
      <c r="D33" s="747"/>
      <c r="E33" s="747"/>
      <c r="F33" s="747"/>
      <c r="G33" s="748"/>
      <c r="H33" s="74"/>
      <c r="I33" s="428">
        <f t="shared" ref="I33:I42" si="5">SUM(P33,V33)</f>
        <v>27</v>
      </c>
      <c r="J33" s="428"/>
      <c r="K33" s="428"/>
      <c r="L33" s="428"/>
      <c r="M33" s="428"/>
      <c r="N33" s="161"/>
      <c r="O33" s="161"/>
      <c r="P33" s="428">
        <v>20</v>
      </c>
      <c r="Q33" s="428"/>
      <c r="R33" s="428"/>
      <c r="S33" s="428"/>
      <c r="T33" s="161"/>
      <c r="U33" s="161"/>
      <c r="V33" s="428">
        <v>7</v>
      </c>
      <c r="W33" s="428"/>
      <c r="X33" s="428"/>
      <c r="Y33" s="428"/>
      <c r="Z33" s="161"/>
      <c r="AA33" s="161"/>
      <c r="AB33" s="749" t="s">
        <v>618</v>
      </c>
      <c r="AC33" s="749"/>
      <c r="AD33" s="749"/>
      <c r="AE33" s="749"/>
      <c r="AF33" s="749"/>
      <c r="AG33" s="749"/>
      <c r="AH33" s="750"/>
      <c r="AI33" s="193"/>
      <c r="AJ33" s="428">
        <f t="shared" ref="AJ33:AJ43" si="6">SUM(AQ33,AW33)</f>
        <v>17</v>
      </c>
      <c r="AK33" s="428"/>
      <c r="AL33" s="428"/>
      <c r="AM33" s="428"/>
      <c r="AN33" s="428"/>
      <c r="AO33" s="161"/>
      <c r="AP33" s="161"/>
      <c r="AQ33" s="428">
        <v>17</v>
      </c>
      <c r="AR33" s="428"/>
      <c r="AS33" s="428"/>
      <c r="AT33" s="428"/>
      <c r="AU33" s="161"/>
      <c r="AV33" s="161"/>
      <c r="AW33" s="319" t="s">
        <v>205</v>
      </c>
      <c r="AX33" s="319"/>
      <c r="AY33" s="319"/>
      <c r="AZ33" s="319"/>
    </row>
    <row r="34" spans="1:52" ht="16.5" customHeight="1" x14ac:dyDescent="0.15">
      <c r="A34" s="747" t="s">
        <v>410</v>
      </c>
      <c r="B34" s="747"/>
      <c r="C34" s="747"/>
      <c r="D34" s="747"/>
      <c r="E34" s="747"/>
      <c r="F34" s="747"/>
      <c r="G34" s="748"/>
      <c r="H34" s="74"/>
      <c r="I34" s="428">
        <f t="shared" si="5"/>
        <v>1267</v>
      </c>
      <c r="J34" s="428"/>
      <c r="K34" s="428"/>
      <c r="L34" s="428"/>
      <c r="M34" s="428"/>
      <c r="N34" s="161"/>
      <c r="O34" s="161"/>
      <c r="P34" s="428">
        <v>1165</v>
      </c>
      <c r="Q34" s="428"/>
      <c r="R34" s="428"/>
      <c r="S34" s="428"/>
      <c r="T34" s="161"/>
      <c r="U34" s="161"/>
      <c r="V34" s="428">
        <v>102</v>
      </c>
      <c r="W34" s="428"/>
      <c r="X34" s="428"/>
      <c r="Y34" s="428"/>
      <c r="Z34" s="161"/>
      <c r="AA34" s="161"/>
      <c r="AB34" s="749" t="s">
        <v>681</v>
      </c>
      <c r="AC34" s="749"/>
      <c r="AD34" s="749"/>
      <c r="AE34" s="749"/>
      <c r="AF34" s="749"/>
      <c r="AG34" s="749"/>
      <c r="AH34" s="750"/>
      <c r="AI34" s="193"/>
      <c r="AJ34" s="428">
        <f t="shared" si="6"/>
        <v>1</v>
      </c>
      <c r="AK34" s="428"/>
      <c r="AL34" s="428"/>
      <c r="AM34" s="428"/>
      <c r="AN34" s="428"/>
      <c r="AO34" s="161"/>
      <c r="AP34" s="161"/>
      <c r="AQ34" s="428">
        <v>1</v>
      </c>
      <c r="AR34" s="428"/>
      <c r="AS34" s="428"/>
      <c r="AT34" s="428"/>
      <c r="AU34" s="161"/>
      <c r="AV34" s="161"/>
      <c r="AW34" s="319" t="s">
        <v>205</v>
      </c>
      <c r="AX34" s="319"/>
      <c r="AY34" s="319"/>
      <c r="AZ34" s="319"/>
    </row>
    <row r="35" spans="1:52" ht="16.5" customHeight="1" x14ac:dyDescent="0.15">
      <c r="A35" s="747" t="s">
        <v>621</v>
      </c>
      <c r="B35" s="747"/>
      <c r="C35" s="747"/>
      <c r="D35" s="747"/>
      <c r="E35" s="747"/>
      <c r="F35" s="747"/>
      <c r="G35" s="748"/>
      <c r="H35" s="74"/>
      <c r="I35" s="428">
        <f t="shared" si="5"/>
        <v>289</v>
      </c>
      <c r="J35" s="428"/>
      <c r="K35" s="428"/>
      <c r="L35" s="428"/>
      <c r="M35" s="428"/>
      <c r="N35" s="161"/>
      <c r="O35" s="161"/>
      <c r="P35" s="428">
        <v>133</v>
      </c>
      <c r="Q35" s="428"/>
      <c r="R35" s="428"/>
      <c r="S35" s="428"/>
      <c r="T35" s="161"/>
      <c r="U35" s="161"/>
      <c r="V35" s="428">
        <v>156</v>
      </c>
      <c r="W35" s="428"/>
      <c r="X35" s="428"/>
      <c r="Y35" s="428"/>
      <c r="Z35" s="161"/>
      <c r="AA35" s="161"/>
      <c r="AB35" s="749" t="s">
        <v>620</v>
      </c>
      <c r="AC35" s="749"/>
      <c r="AD35" s="749"/>
      <c r="AE35" s="749"/>
      <c r="AF35" s="749"/>
      <c r="AG35" s="749"/>
      <c r="AH35" s="750"/>
      <c r="AI35" s="193"/>
      <c r="AJ35" s="428">
        <f t="shared" si="6"/>
        <v>1</v>
      </c>
      <c r="AK35" s="428"/>
      <c r="AL35" s="428"/>
      <c r="AM35" s="428"/>
      <c r="AN35" s="428"/>
      <c r="AO35" s="161"/>
      <c r="AP35" s="161"/>
      <c r="AQ35" s="428">
        <v>1</v>
      </c>
      <c r="AR35" s="428"/>
      <c r="AS35" s="428"/>
      <c r="AT35" s="428"/>
      <c r="AU35" s="161"/>
      <c r="AV35" s="161"/>
      <c r="AW35" s="319" t="s">
        <v>205</v>
      </c>
      <c r="AX35" s="319"/>
      <c r="AY35" s="319"/>
      <c r="AZ35" s="319"/>
    </row>
    <row r="36" spans="1:52" ht="16.5" customHeight="1" x14ac:dyDescent="0.15">
      <c r="A36" s="747" t="s">
        <v>49</v>
      </c>
      <c r="B36" s="747"/>
      <c r="C36" s="747"/>
      <c r="D36" s="747"/>
      <c r="E36" s="747"/>
      <c r="F36" s="747"/>
      <c r="G36" s="748"/>
      <c r="H36" s="74"/>
      <c r="I36" s="428">
        <f t="shared" si="5"/>
        <v>1009</v>
      </c>
      <c r="J36" s="428"/>
      <c r="K36" s="428"/>
      <c r="L36" s="428"/>
      <c r="M36" s="428"/>
      <c r="N36" s="161"/>
      <c r="O36" s="161"/>
      <c r="P36" s="428">
        <v>834</v>
      </c>
      <c r="Q36" s="428"/>
      <c r="R36" s="428"/>
      <c r="S36" s="428"/>
      <c r="T36" s="161"/>
      <c r="U36" s="161"/>
      <c r="V36" s="428">
        <v>175</v>
      </c>
      <c r="W36" s="428"/>
      <c r="X36" s="428"/>
      <c r="Y36" s="428"/>
      <c r="Z36" s="161"/>
      <c r="AA36" s="161"/>
      <c r="AB36" s="749" t="s">
        <v>514</v>
      </c>
      <c r="AC36" s="749"/>
      <c r="AD36" s="749"/>
      <c r="AE36" s="749"/>
      <c r="AF36" s="749"/>
      <c r="AG36" s="749"/>
      <c r="AH36" s="750"/>
      <c r="AI36" s="199"/>
      <c r="AJ36" s="428">
        <f t="shared" si="6"/>
        <v>1</v>
      </c>
      <c r="AK36" s="428"/>
      <c r="AL36" s="428"/>
      <c r="AM36" s="428"/>
      <c r="AN36" s="428"/>
      <c r="AO36" s="161"/>
      <c r="AP36" s="161"/>
      <c r="AQ36" s="428">
        <v>1</v>
      </c>
      <c r="AR36" s="428"/>
      <c r="AS36" s="428"/>
      <c r="AT36" s="428"/>
      <c r="AU36" s="161"/>
      <c r="AV36" s="161"/>
      <c r="AW36" s="319" t="s">
        <v>205</v>
      </c>
      <c r="AX36" s="319"/>
      <c r="AY36" s="319"/>
      <c r="AZ36" s="319"/>
    </row>
    <row r="37" spans="1:52" ht="16.5" customHeight="1" x14ac:dyDescent="0.15">
      <c r="A37" s="747" t="s">
        <v>622</v>
      </c>
      <c r="B37" s="747"/>
      <c r="C37" s="747"/>
      <c r="D37" s="747"/>
      <c r="E37" s="747"/>
      <c r="F37" s="747"/>
      <c r="G37" s="748"/>
      <c r="H37" s="74"/>
      <c r="I37" s="428">
        <f t="shared" si="5"/>
        <v>150</v>
      </c>
      <c r="J37" s="428"/>
      <c r="K37" s="428"/>
      <c r="L37" s="428"/>
      <c r="M37" s="428"/>
      <c r="N37" s="161"/>
      <c r="O37" s="161"/>
      <c r="P37" s="428">
        <v>134</v>
      </c>
      <c r="Q37" s="428"/>
      <c r="R37" s="428"/>
      <c r="S37" s="428"/>
      <c r="T37" s="161"/>
      <c r="U37" s="161"/>
      <c r="V37" s="428">
        <v>16</v>
      </c>
      <c r="W37" s="428"/>
      <c r="X37" s="428"/>
      <c r="Y37" s="428"/>
      <c r="Z37" s="161"/>
      <c r="AA37" s="161"/>
      <c r="AB37" s="749" t="s">
        <v>682</v>
      </c>
      <c r="AC37" s="749"/>
      <c r="AD37" s="749"/>
      <c r="AE37" s="749"/>
      <c r="AF37" s="749"/>
      <c r="AG37" s="749"/>
      <c r="AH37" s="750"/>
      <c r="AI37" s="199"/>
      <c r="AJ37" s="428">
        <f t="shared" si="6"/>
        <v>1</v>
      </c>
      <c r="AK37" s="428"/>
      <c r="AL37" s="428"/>
      <c r="AM37" s="428"/>
      <c r="AN37" s="428"/>
      <c r="AO37" s="161"/>
      <c r="AP37" s="161"/>
      <c r="AQ37" s="428">
        <v>1</v>
      </c>
      <c r="AR37" s="428"/>
      <c r="AS37" s="428"/>
      <c r="AT37" s="428"/>
      <c r="AU37" s="161"/>
      <c r="AV37" s="161"/>
      <c r="AW37" s="319" t="s">
        <v>205</v>
      </c>
      <c r="AX37" s="319"/>
      <c r="AY37" s="319"/>
      <c r="AZ37" s="319"/>
    </row>
    <row r="38" spans="1:52" ht="16.5" customHeight="1" x14ac:dyDescent="0.15">
      <c r="A38" s="747" t="s">
        <v>623</v>
      </c>
      <c r="B38" s="747"/>
      <c r="C38" s="747"/>
      <c r="D38" s="747"/>
      <c r="E38" s="747"/>
      <c r="F38" s="747"/>
      <c r="G38" s="748"/>
      <c r="H38" s="74"/>
      <c r="I38" s="428">
        <f t="shared" si="5"/>
        <v>55</v>
      </c>
      <c r="J38" s="428"/>
      <c r="K38" s="428"/>
      <c r="L38" s="428"/>
      <c r="M38" s="428"/>
      <c r="N38" s="161"/>
      <c r="O38" s="161"/>
      <c r="P38" s="428">
        <v>48</v>
      </c>
      <c r="Q38" s="428"/>
      <c r="R38" s="428"/>
      <c r="S38" s="428"/>
      <c r="T38" s="161"/>
      <c r="U38" s="161"/>
      <c r="V38" s="428">
        <v>7</v>
      </c>
      <c r="W38" s="428"/>
      <c r="X38" s="428"/>
      <c r="Y38" s="428"/>
      <c r="Z38" s="161"/>
      <c r="AA38" s="161"/>
      <c r="AB38" s="749" t="s">
        <v>683</v>
      </c>
      <c r="AC38" s="749"/>
      <c r="AD38" s="749"/>
      <c r="AE38" s="749"/>
      <c r="AF38" s="749"/>
      <c r="AG38" s="749"/>
      <c r="AH38" s="750"/>
      <c r="AI38" s="199"/>
      <c r="AJ38" s="428">
        <f t="shared" si="6"/>
        <v>2</v>
      </c>
      <c r="AK38" s="428"/>
      <c r="AL38" s="428"/>
      <c r="AM38" s="428"/>
      <c r="AN38" s="428"/>
      <c r="AO38" s="161"/>
      <c r="AP38" s="161"/>
      <c r="AQ38" s="428">
        <v>2</v>
      </c>
      <c r="AR38" s="428"/>
      <c r="AS38" s="428"/>
      <c r="AT38" s="428"/>
      <c r="AU38" s="161"/>
      <c r="AV38" s="161"/>
      <c r="AW38" s="319" t="s">
        <v>205</v>
      </c>
      <c r="AX38" s="319"/>
      <c r="AY38" s="319"/>
      <c r="AZ38" s="319"/>
    </row>
    <row r="39" spans="1:52" ht="16.5" customHeight="1" x14ac:dyDescent="0.15">
      <c r="A39" s="747" t="s">
        <v>388</v>
      </c>
      <c r="B39" s="747"/>
      <c r="C39" s="747"/>
      <c r="D39" s="747"/>
      <c r="E39" s="747"/>
      <c r="F39" s="747"/>
      <c r="G39" s="748"/>
      <c r="H39" s="74"/>
      <c r="I39" s="428">
        <f t="shared" si="5"/>
        <v>823</v>
      </c>
      <c r="J39" s="428"/>
      <c r="K39" s="428"/>
      <c r="L39" s="428"/>
      <c r="M39" s="428"/>
      <c r="N39" s="161"/>
      <c r="O39" s="161"/>
      <c r="P39" s="428">
        <v>791</v>
      </c>
      <c r="Q39" s="428"/>
      <c r="R39" s="428"/>
      <c r="S39" s="428"/>
      <c r="T39" s="161"/>
      <c r="U39" s="161"/>
      <c r="V39" s="428">
        <v>32</v>
      </c>
      <c r="W39" s="428"/>
      <c r="X39" s="428"/>
      <c r="Y39" s="428"/>
      <c r="Z39" s="161"/>
      <c r="AA39" s="161"/>
      <c r="AB39" s="749" t="s">
        <v>502</v>
      </c>
      <c r="AC39" s="749"/>
      <c r="AD39" s="749"/>
      <c r="AE39" s="749"/>
      <c r="AF39" s="749"/>
      <c r="AG39" s="749"/>
      <c r="AH39" s="750"/>
      <c r="AI39" s="199"/>
      <c r="AJ39" s="428">
        <f t="shared" si="6"/>
        <v>16</v>
      </c>
      <c r="AK39" s="428"/>
      <c r="AL39" s="428"/>
      <c r="AM39" s="428"/>
      <c r="AN39" s="428"/>
      <c r="AO39" s="161"/>
      <c r="AP39" s="161"/>
      <c r="AQ39" s="428">
        <v>16</v>
      </c>
      <c r="AR39" s="428"/>
      <c r="AS39" s="428"/>
      <c r="AT39" s="428"/>
      <c r="AU39" s="161"/>
      <c r="AV39" s="161"/>
      <c r="AW39" s="319" t="s">
        <v>205</v>
      </c>
      <c r="AX39" s="319"/>
      <c r="AY39" s="319"/>
      <c r="AZ39" s="319"/>
    </row>
    <row r="40" spans="1:52" ht="16.5" customHeight="1" x14ac:dyDescent="0.15">
      <c r="A40" s="747" t="s">
        <v>626</v>
      </c>
      <c r="B40" s="747"/>
      <c r="C40" s="747"/>
      <c r="D40" s="747"/>
      <c r="E40" s="747"/>
      <c r="F40" s="747"/>
      <c r="G40" s="748"/>
      <c r="H40" s="74"/>
      <c r="I40" s="428">
        <f t="shared" si="5"/>
        <v>700</v>
      </c>
      <c r="J40" s="428"/>
      <c r="K40" s="428"/>
      <c r="L40" s="428"/>
      <c r="M40" s="428"/>
      <c r="N40" s="161"/>
      <c r="O40" s="161"/>
      <c r="P40" s="428">
        <v>450</v>
      </c>
      <c r="Q40" s="428"/>
      <c r="R40" s="428"/>
      <c r="S40" s="428"/>
      <c r="T40" s="161"/>
      <c r="U40" s="161"/>
      <c r="V40" s="428">
        <v>250</v>
      </c>
      <c r="W40" s="428"/>
      <c r="X40" s="428"/>
      <c r="Y40" s="428"/>
      <c r="Z40" s="161"/>
      <c r="AA40" s="161"/>
      <c r="AB40" s="749" t="s">
        <v>571</v>
      </c>
      <c r="AC40" s="749"/>
      <c r="AD40" s="749"/>
      <c r="AE40" s="749"/>
      <c r="AF40" s="749"/>
      <c r="AG40" s="749"/>
      <c r="AH40" s="750"/>
      <c r="AI40" s="199"/>
      <c r="AJ40" s="428">
        <f t="shared" si="6"/>
        <v>8</v>
      </c>
      <c r="AK40" s="428"/>
      <c r="AL40" s="428"/>
      <c r="AM40" s="428"/>
      <c r="AN40" s="428"/>
      <c r="AO40" s="161"/>
      <c r="AP40" s="161"/>
      <c r="AQ40" s="428">
        <v>8</v>
      </c>
      <c r="AR40" s="428"/>
      <c r="AS40" s="428"/>
      <c r="AT40" s="428"/>
      <c r="AU40" s="161"/>
      <c r="AV40" s="161"/>
      <c r="AW40" s="319" t="s">
        <v>205</v>
      </c>
      <c r="AX40" s="319"/>
      <c r="AY40" s="319"/>
      <c r="AZ40" s="319"/>
    </row>
    <row r="41" spans="1:52" ht="16.5" customHeight="1" x14ac:dyDescent="0.15">
      <c r="A41" s="747" t="s">
        <v>628</v>
      </c>
      <c r="B41" s="747"/>
      <c r="C41" s="747"/>
      <c r="D41" s="747"/>
      <c r="E41" s="747"/>
      <c r="F41" s="747"/>
      <c r="G41" s="748"/>
      <c r="H41" s="74"/>
      <c r="I41" s="428">
        <f t="shared" si="5"/>
        <v>1945</v>
      </c>
      <c r="J41" s="428"/>
      <c r="K41" s="428"/>
      <c r="L41" s="428"/>
      <c r="M41" s="428"/>
      <c r="N41" s="161"/>
      <c r="O41" s="161"/>
      <c r="P41" s="428">
        <v>1766</v>
      </c>
      <c r="Q41" s="428"/>
      <c r="R41" s="428"/>
      <c r="S41" s="428"/>
      <c r="T41" s="161"/>
      <c r="U41" s="161"/>
      <c r="V41" s="428">
        <v>179</v>
      </c>
      <c r="W41" s="428"/>
      <c r="X41" s="428"/>
      <c r="Y41" s="428"/>
      <c r="Z41" s="161"/>
      <c r="AA41" s="161"/>
      <c r="AB41" s="749" t="s">
        <v>624</v>
      </c>
      <c r="AC41" s="749"/>
      <c r="AD41" s="749"/>
      <c r="AE41" s="749"/>
      <c r="AF41" s="749"/>
      <c r="AG41" s="749"/>
      <c r="AH41" s="750"/>
      <c r="AI41" s="199"/>
      <c r="AJ41" s="428">
        <f t="shared" si="6"/>
        <v>19</v>
      </c>
      <c r="AK41" s="428"/>
      <c r="AL41" s="428"/>
      <c r="AM41" s="428"/>
      <c r="AN41" s="428"/>
      <c r="AO41" s="161"/>
      <c r="AP41" s="161"/>
      <c r="AQ41" s="428">
        <v>19</v>
      </c>
      <c r="AR41" s="428"/>
      <c r="AS41" s="428"/>
      <c r="AT41" s="428"/>
      <c r="AU41" s="161"/>
      <c r="AV41" s="161"/>
      <c r="AW41" s="319" t="s">
        <v>205</v>
      </c>
      <c r="AX41" s="319"/>
      <c r="AY41" s="319"/>
      <c r="AZ41" s="319"/>
    </row>
    <row r="42" spans="1:52" ht="16.5" customHeight="1" x14ac:dyDescent="0.15">
      <c r="A42" s="747" t="s">
        <v>630</v>
      </c>
      <c r="B42" s="747"/>
      <c r="C42" s="747"/>
      <c r="D42" s="747"/>
      <c r="E42" s="747"/>
      <c r="F42" s="747"/>
      <c r="G42" s="748"/>
      <c r="H42" s="74"/>
      <c r="I42" s="428">
        <f t="shared" si="5"/>
        <v>53</v>
      </c>
      <c r="J42" s="428"/>
      <c r="K42" s="428"/>
      <c r="L42" s="428"/>
      <c r="M42" s="428"/>
      <c r="N42" s="161"/>
      <c r="O42" s="161"/>
      <c r="P42" s="428">
        <v>41</v>
      </c>
      <c r="Q42" s="428"/>
      <c r="R42" s="428"/>
      <c r="S42" s="428"/>
      <c r="T42" s="161"/>
      <c r="U42" s="161"/>
      <c r="V42" s="428">
        <v>12</v>
      </c>
      <c r="W42" s="428"/>
      <c r="X42" s="428"/>
      <c r="Y42" s="428"/>
      <c r="Z42" s="161"/>
      <c r="AA42" s="161"/>
      <c r="AB42" s="749" t="s">
        <v>625</v>
      </c>
      <c r="AC42" s="749"/>
      <c r="AD42" s="749"/>
      <c r="AE42" s="749"/>
      <c r="AF42" s="749"/>
      <c r="AG42" s="749"/>
      <c r="AH42" s="750"/>
      <c r="AI42" s="199"/>
      <c r="AJ42" s="428">
        <f t="shared" si="6"/>
        <v>60</v>
      </c>
      <c r="AK42" s="428"/>
      <c r="AL42" s="428"/>
      <c r="AM42" s="428"/>
      <c r="AN42" s="428"/>
      <c r="AO42" s="161"/>
      <c r="AP42" s="161"/>
      <c r="AQ42" s="428">
        <v>60</v>
      </c>
      <c r="AR42" s="428"/>
      <c r="AS42" s="428"/>
      <c r="AT42" s="428"/>
      <c r="AU42" s="161"/>
      <c r="AV42" s="161"/>
      <c r="AW42" s="319" t="s">
        <v>205</v>
      </c>
      <c r="AX42" s="319"/>
      <c r="AY42" s="319"/>
      <c r="AZ42" s="319"/>
    </row>
    <row r="43" spans="1:52" ht="16.5" customHeight="1" x14ac:dyDescent="0.15">
      <c r="A43" s="747" t="s">
        <v>632</v>
      </c>
      <c r="B43" s="747"/>
      <c r="C43" s="747"/>
      <c r="D43" s="747"/>
      <c r="E43" s="747"/>
      <c r="F43" s="747"/>
      <c r="G43" s="748"/>
      <c r="H43" s="74"/>
      <c r="I43" s="428">
        <f t="shared" ref="I43:I48" si="7">SUM(P43,V43)</f>
        <v>117</v>
      </c>
      <c r="J43" s="428"/>
      <c r="K43" s="428"/>
      <c r="L43" s="428"/>
      <c r="M43" s="428"/>
      <c r="N43" s="161"/>
      <c r="O43" s="161"/>
      <c r="P43" s="428">
        <v>92</v>
      </c>
      <c r="Q43" s="428"/>
      <c r="R43" s="428"/>
      <c r="S43" s="428"/>
      <c r="T43" s="161"/>
      <c r="U43" s="161"/>
      <c r="V43" s="428">
        <v>25</v>
      </c>
      <c r="W43" s="428"/>
      <c r="X43" s="428"/>
      <c r="Y43" s="428"/>
      <c r="Z43" s="161"/>
      <c r="AA43" s="161"/>
      <c r="AB43" s="749" t="s">
        <v>627</v>
      </c>
      <c r="AC43" s="749"/>
      <c r="AD43" s="749"/>
      <c r="AE43" s="749"/>
      <c r="AF43" s="749"/>
      <c r="AG43" s="749"/>
      <c r="AH43" s="750"/>
      <c r="AI43" s="199"/>
      <c r="AJ43" s="428">
        <f t="shared" si="6"/>
        <v>47</v>
      </c>
      <c r="AK43" s="428"/>
      <c r="AL43" s="428"/>
      <c r="AM43" s="428"/>
      <c r="AN43" s="428"/>
      <c r="AO43" s="161"/>
      <c r="AP43" s="161"/>
      <c r="AQ43" s="428">
        <v>29</v>
      </c>
      <c r="AR43" s="428"/>
      <c r="AS43" s="428"/>
      <c r="AT43" s="428"/>
      <c r="AU43" s="161"/>
      <c r="AV43" s="161"/>
      <c r="AW43" s="319">
        <v>18</v>
      </c>
      <c r="AX43" s="319"/>
      <c r="AY43" s="319"/>
      <c r="AZ43" s="319"/>
    </row>
    <row r="44" spans="1:52" ht="16.5" customHeight="1" x14ac:dyDescent="0.15">
      <c r="A44" s="747" t="s">
        <v>634</v>
      </c>
      <c r="B44" s="747"/>
      <c r="C44" s="747"/>
      <c r="D44" s="747"/>
      <c r="E44" s="747"/>
      <c r="F44" s="747"/>
      <c r="G44" s="748"/>
      <c r="H44" s="74"/>
      <c r="I44" s="428">
        <f t="shared" si="7"/>
        <v>84</v>
      </c>
      <c r="J44" s="428"/>
      <c r="K44" s="428"/>
      <c r="L44" s="428"/>
      <c r="M44" s="428"/>
      <c r="N44" s="161"/>
      <c r="O44" s="161"/>
      <c r="P44" s="428">
        <v>74</v>
      </c>
      <c r="Q44" s="428"/>
      <c r="R44" s="428"/>
      <c r="S44" s="428"/>
      <c r="T44" s="161"/>
      <c r="U44" s="161"/>
      <c r="V44" s="428">
        <v>10</v>
      </c>
      <c r="W44" s="428"/>
      <c r="X44" s="428"/>
      <c r="Y44" s="428"/>
      <c r="Z44" s="161"/>
      <c r="AA44" s="161"/>
      <c r="AB44" s="749" t="s">
        <v>629</v>
      </c>
      <c r="AC44" s="749"/>
      <c r="AD44" s="749"/>
      <c r="AE44" s="749"/>
      <c r="AF44" s="749"/>
      <c r="AG44" s="749"/>
      <c r="AH44" s="750"/>
      <c r="AI44" s="199"/>
      <c r="AJ44" s="428">
        <f>SUM(AQ44,AW44)</f>
        <v>30</v>
      </c>
      <c r="AK44" s="428"/>
      <c r="AL44" s="428"/>
      <c r="AM44" s="428"/>
      <c r="AN44" s="428"/>
      <c r="AO44" s="161"/>
      <c r="AP44" s="161"/>
      <c r="AQ44" s="428">
        <v>27</v>
      </c>
      <c r="AR44" s="428"/>
      <c r="AS44" s="428"/>
      <c r="AT44" s="428"/>
      <c r="AU44" s="161"/>
      <c r="AV44" s="161"/>
      <c r="AW44" s="319">
        <v>3</v>
      </c>
      <c r="AX44" s="319"/>
      <c r="AY44" s="319"/>
      <c r="AZ44" s="319"/>
    </row>
    <row r="45" spans="1:52" ht="16.5" customHeight="1" x14ac:dyDescent="0.15">
      <c r="A45" s="747" t="s">
        <v>635</v>
      </c>
      <c r="B45" s="747"/>
      <c r="C45" s="747"/>
      <c r="D45" s="747"/>
      <c r="E45" s="747"/>
      <c r="F45" s="747"/>
      <c r="G45" s="748"/>
      <c r="H45" s="74"/>
      <c r="I45" s="428">
        <f t="shared" si="7"/>
        <v>153</v>
      </c>
      <c r="J45" s="428"/>
      <c r="K45" s="428"/>
      <c r="L45" s="428"/>
      <c r="M45" s="428"/>
      <c r="N45" s="161"/>
      <c r="O45" s="161"/>
      <c r="P45" s="428">
        <v>151</v>
      </c>
      <c r="Q45" s="428"/>
      <c r="R45" s="428"/>
      <c r="S45" s="428"/>
      <c r="T45" s="161"/>
      <c r="U45" s="161"/>
      <c r="V45" s="428">
        <v>2</v>
      </c>
      <c r="W45" s="428"/>
      <c r="X45" s="428"/>
      <c r="Y45" s="428"/>
      <c r="Z45" s="161"/>
      <c r="AA45" s="161"/>
      <c r="AB45" s="749" t="s">
        <v>631</v>
      </c>
      <c r="AC45" s="749"/>
      <c r="AD45" s="749"/>
      <c r="AE45" s="749"/>
      <c r="AF45" s="749"/>
      <c r="AG45" s="749"/>
      <c r="AH45" s="750"/>
      <c r="AI45" s="199"/>
      <c r="AJ45" s="428">
        <f>SUM(AQ45,AW45)</f>
        <v>2</v>
      </c>
      <c r="AK45" s="428"/>
      <c r="AL45" s="428"/>
      <c r="AM45" s="428"/>
      <c r="AN45" s="428"/>
      <c r="AO45" s="161"/>
      <c r="AP45" s="161"/>
      <c r="AQ45" s="428">
        <v>2</v>
      </c>
      <c r="AR45" s="428"/>
      <c r="AS45" s="428"/>
      <c r="AT45" s="428"/>
      <c r="AU45" s="161"/>
      <c r="AV45" s="161"/>
      <c r="AW45" s="319" t="s">
        <v>205</v>
      </c>
      <c r="AX45" s="319"/>
      <c r="AY45" s="319"/>
      <c r="AZ45" s="319"/>
    </row>
    <row r="46" spans="1:52" ht="16.5" customHeight="1" x14ac:dyDescent="0.15">
      <c r="A46" s="747" t="s">
        <v>636</v>
      </c>
      <c r="B46" s="747"/>
      <c r="C46" s="747"/>
      <c r="D46" s="747"/>
      <c r="E46" s="747"/>
      <c r="F46" s="747"/>
      <c r="G46" s="748"/>
      <c r="H46" s="74"/>
      <c r="I46" s="428">
        <f t="shared" si="7"/>
        <v>29</v>
      </c>
      <c r="J46" s="428"/>
      <c r="K46" s="428"/>
      <c r="L46" s="428"/>
      <c r="M46" s="428"/>
      <c r="N46" s="161"/>
      <c r="O46" s="161"/>
      <c r="P46" s="428">
        <v>28</v>
      </c>
      <c r="Q46" s="428"/>
      <c r="R46" s="428"/>
      <c r="S46" s="428"/>
      <c r="T46" s="161"/>
      <c r="U46" s="161"/>
      <c r="V46" s="428">
        <v>1</v>
      </c>
      <c r="W46" s="428"/>
      <c r="X46" s="428"/>
      <c r="Y46" s="428"/>
      <c r="Z46" s="161"/>
      <c r="AA46" s="161"/>
      <c r="AB46" s="749" t="s">
        <v>633</v>
      </c>
      <c r="AC46" s="749"/>
      <c r="AD46" s="749"/>
      <c r="AE46" s="749"/>
      <c r="AF46" s="749"/>
      <c r="AG46" s="749"/>
      <c r="AH46" s="750"/>
      <c r="AI46" s="199"/>
      <c r="AJ46" s="428">
        <f>SUM(AQ46,AW46)</f>
        <v>9915</v>
      </c>
      <c r="AK46" s="428"/>
      <c r="AL46" s="428"/>
      <c r="AM46" s="428"/>
      <c r="AN46" s="428"/>
      <c r="AO46" s="161"/>
      <c r="AP46" s="161"/>
      <c r="AQ46" s="428">
        <v>8825</v>
      </c>
      <c r="AR46" s="428"/>
      <c r="AS46" s="428"/>
      <c r="AT46" s="428"/>
      <c r="AU46" s="161"/>
      <c r="AV46" s="161"/>
      <c r="AW46" s="319">
        <v>1090</v>
      </c>
      <c r="AX46" s="319"/>
      <c r="AY46" s="319"/>
      <c r="AZ46" s="319"/>
    </row>
    <row r="47" spans="1:52" ht="16.5" customHeight="1" x14ac:dyDescent="0.15">
      <c r="A47" s="747" t="s">
        <v>637</v>
      </c>
      <c r="B47" s="747"/>
      <c r="C47" s="747"/>
      <c r="D47" s="747"/>
      <c r="E47" s="747"/>
      <c r="F47" s="747"/>
      <c r="G47" s="748"/>
      <c r="H47" s="74"/>
      <c r="I47" s="428">
        <f t="shared" si="7"/>
        <v>50</v>
      </c>
      <c r="J47" s="428"/>
      <c r="K47" s="428"/>
      <c r="L47" s="428"/>
      <c r="M47" s="428"/>
      <c r="N47" s="161"/>
      <c r="O47" s="161"/>
      <c r="P47" s="428">
        <v>40</v>
      </c>
      <c r="Q47" s="428"/>
      <c r="R47" s="428"/>
      <c r="S47" s="428"/>
      <c r="T47" s="161"/>
      <c r="U47" s="161"/>
      <c r="V47" s="428">
        <v>10</v>
      </c>
      <c r="W47" s="428"/>
      <c r="X47" s="428"/>
      <c r="Y47" s="428"/>
      <c r="Z47" s="161"/>
      <c r="AA47" s="161"/>
      <c r="AB47" s="749"/>
      <c r="AC47" s="749"/>
      <c r="AD47" s="749"/>
      <c r="AE47" s="749"/>
      <c r="AF47" s="749"/>
      <c r="AG47" s="749"/>
      <c r="AH47" s="750"/>
      <c r="AI47" s="199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229"/>
      <c r="AX47" s="229"/>
      <c r="AY47" s="229"/>
      <c r="AZ47" s="229"/>
    </row>
    <row r="48" spans="1:52" ht="16.5" customHeight="1" x14ac:dyDescent="0.15">
      <c r="A48" s="747" t="s">
        <v>639</v>
      </c>
      <c r="B48" s="747"/>
      <c r="C48" s="747"/>
      <c r="D48" s="747"/>
      <c r="E48" s="747"/>
      <c r="F48" s="747"/>
      <c r="G48" s="748"/>
      <c r="H48" s="71"/>
      <c r="I48" s="428">
        <f t="shared" si="7"/>
        <v>25</v>
      </c>
      <c r="J48" s="428"/>
      <c r="K48" s="428"/>
      <c r="L48" s="428"/>
      <c r="M48" s="428"/>
      <c r="N48" s="161"/>
      <c r="O48" s="161"/>
      <c r="P48" s="428">
        <v>18</v>
      </c>
      <c r="Q48" s="428"/>
      <c r="R48" s="428"/>
      <c r="S48" s="428"/>
      <c r="T48" s="161"/>
      <c r="U48" s="161"/>
      <c r="V48" s="428">
        <v>7</v>
      </c>
      <c r="W48" s="428"/>
      <c r="X48" s="428"/>
      <c r="Y48" s="428"/>
      <c r="Z48" s="161"/>
      <c r="AA48" s="161"/>
      <c r="AB48" s="749"/>
      <c r="AC48" s="749"/>
      <c r="AD48" s="749"/>
      <c r="AE48" s="749"/>
      <c r="AF48" s="749"/>
      <c r="AG48" s="749"/>
      <c r="AH48" s="750"/>
      <c r="AI48" s="199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</row>
    <row r="49" spans="1:60" ht="4.5" customHeight="1" x14ac:dyDescent="0.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</row>
    <row r="50" spans="1:60" ht="18" customHeight="1" x14ac:dyDescent="0.15">
      <c r="A50" s="50" t="s">
        <v>143</v>
      </c>
      <c r="BA50" s="53" t="s">
        <v>234</v>
      </c>
    </row>
    <row r="51" spans="1:60" ht="15" customHeight="1" x14ac:dyDescent="0.15"/>
    <row r="52" spans="1:60" ht="15" customHeight="1" x14ac:dyDescent="0.15"/>
    <row r="53" spans="1:60" ht="15" customHeight="1" x14ac:dyDescent="0.15"/>
    <row r="54" spans="1:60" ht="15" customHeight="1" x14ac:dyDescent="0.15"/>
    <row r="55" spans="1:60" ht="12.75" customHeight="1" x14ac:dyDescent="0.15">
      <c r="BB55" s="53"/>
      <c r="BC55" s="53"/>
    </row>
    <row r="56" spans="1:60" ht="12" customHeight="1" x14ac:dyDescent="0.15">
      <c r="BD56" s="53"/>
      <c r="BE56" s="53"/>
      <c r="BF56" s="53"/>
      <c r="BG56" s="53"/>
      <c r="BH56" s="53"/>
    </row>
    <row r="57" spans="1:60" ht="12" customHeight="1" x14ac:dyDescent="0.15"/>
    <row r="58" spans="1:60" ht="12" customHeight="1" x14ac:dyDescent="0.15"/>
    <row r="59" spans="1:60" ht="12" customHeight="1" x14ac:dyDescent="0.15"/>
    <row r="60" spans="1:60" ht="12" customHeight="1" x14ac:dyDescent="0.15"/>
    <row r="61" spans="1:60" ht="12" customHeight="1" x14ac:dyDescent="0.15"/>
    <row r="62" spans="1:60" ht="12" customHeight="1" x14ac:dyDescent="0.15"/>
    <row r="63" spans="1:60" ht="12" customHeight="1" x14ac:dyDescent="0.15"/>
    <row r="64" spans="1:60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</sheetData>
  <mergeCells count="333">
    <mergeCell ref="AW9:AZ9"/>
    <mergeCell ref="AP2:BA2"/>
    <mergeCell ref="A4:G5"/>
    <mergeCell ref="H4:N5"/>
    <mergeCell ref="O4:T4"/>
    <mergeCell ref="U4:Z4"/>
    <mergeCell ref="AB4:AH5"/>
    <mergeCell ref="AI4:AO5"/>
    <mergeCell ref="AP4:AU4"/>
    <mergeCell ref="AV4:BA4"/>
    <mergeCell ref="O5:T5"/>
    <mergeCell ref="U5:Z5"/>
    <mergeCell ref="AP5:AU5"/>
    <mergeCell ref="AV5:BA5"/>
    <mergeCell ref="A10:G10"/>
    <mergeCell ref="AB10:AH10"/>
    <mergeCell ref="AJ10:AN10"/>
    <mergeCell ref="AQ10:AT10"/>
    <mergeCell ref="AW10:AZ10"/>
    <mergeCell ref="AW7:AZ7"/>
    <mergeCell ref="AB8:AH8"/>
    <mergeCell ref="AJ8:AN8"/>
    <mergeCell ref="AQ8:AT8"/>
    <mergeCell ref="AW8:AZ8"/>
    <mergeCell ref="A9:G9"/>
    <mergeCell ref="I9:M10"/>
    <mergeCell ref="P9:S10"/>
    <mergeCell ref="V9:Y10"/>
    <mergeCell ref="AB9:AH9"/>
    <mergeCell ref="A7:G8"/>
    <mergeCell ref="I7:M8"/>
    <mergeCell ref="P7:S8"/>
    <mergeCell ref="V7:Y8"/>
    <mergeCell ref="AB7:AH7"/>
    <mergeCell ref="AJ7:AN7"/>
    <mergeCell ref="AQ7:AT7"/>
    <mergeCell ref="AJ9:AN9"/>
    <mergeCell ref="AQ9:AT9"/>
    <mergeCell ref="AQ11:AT11"/>
    <mergeCell ref="AW11:AZ11"/>
    <mergeCell ref="B12:G12"/>
    <mergeCell ref="I12:M12"/>
    <mergeCell ref="P12:S12"/>
    <mergeCell ref="V12:Y12"/>
    <mergeCell ref="AB12:AH12"/>
    <mergeCell ref="AJ12:AN12"/>
    <mergeCell ref="AQ12:AT12"/>
    <mergeCell ref="AW12:AZ12"/>
    <mergeCell ref="B11:G11"/>
    <mergeCell ref="I11:M11"/>
    <mergeCell ref="P11:S11"/>
    <mergeCell ref="V11:Y11"/>
    <mergeCell ref="AB11:AH11"/>
    <mergeCell ref="AJ11:AN11"/>
    <mergeCell ref="AQ13:AT13"/>
    <mergeCell ref="AW13:AZ13"/>
    <mergeCell ref="A14:G14"/>
    <mergeCell ref="AB14:AH14"/>
    <mergeCell ref="AJ14:AN14"/>
    <mergeCell ref="AQ14:AT14"/>
    <mergeCell ref="AW14:AZ14"/>
    <mergeCell ref="A13:G13"/>
    <mergeCell ref="I13:M14"/>
    <mergeCell ref="P13:S14"/>
    <mergeCell ref="V13:Y14"/>
    <mergeCell ref="AB13:AH13"/>
    <mergeCell ref="AJ13:AN13"/>
    <mergeCell ref="AQ15:AT15"/>
    <mergeCell ref="AW15:AZ15"/>
    <mergeCell ref="A16:G16"/>
    <mergeCell ref="I16:M16"/>
    <mergeCell ref="P16:S16"/>
    <mergeCell ref="V16:Y16"/>
    <mergeCell ref="AB16:AH16"/>
    <mergeCell ref="AJ16:AN16"/>
    <mergeCell ref="AQ16:AT16"/>
    <mergeCell ref="AW16:AZ16"/>
    <mergeCell ref="A15:G15"/>
    <mergeCell ref="I15:M15"/>
    <mergeCell ref="P15:S15"/>
    <mergeCell ref="V15:Y15"/>
    <mergeCell ref="AB15:AH15"/>
    <mergeCell ref="AJ15:AN15"/>
    <mergeCell ref="AQ17:AT17"/>
    <mergeCell ref="AW17:AZ17"/>
    <mergeCell ref="B18:G18"/>
    <mergeCell ref="I18:M18"/>
    <mergeCell ref="P18:S18"/>
    <mergeCell ref="V18:Y18"/>
    <mergeCell ref="AB18:AH18"/>
    <mergeCell ref="AJ18:AN18"/>
    <mergeCell ref="AQ18:AT18"/>
    <mergeCell ref="AW18:AZ18"/>
    <mergeCell ref="B17:G17"/>
    <mergeCell ref="I17:M17"/>
    <mergeCell ref="P17:S17"/>
    <mergeCell ref="V17:Y17"/>
    <mergeCell ref="AB17:AH17"/>
    <mergeCell ref="AJ17:AN17"/>
    <mergeCell ref="AQ19:AT19"/>
    <mergeCell ref="AW19:AZ19"/>
    <mergeCell ref="B20:G20"/>
    <mergeCell ref="I20:M20"/>
    <mergeCell ref="P20:S20"/>
    <mergeCell ref="V20:Y20"/>
    <mergeCell ref="AB20:AH20"/>
    <mergeCell ref="AJ20:AN20"/>
    <mergeCell ref="AQ20:AT20"/>
    <mergeCell ref="AW20:AZ20"/>
    <mergeCell ref="B19:G19"/>
    <mergeCell ref="I19:M19"/>
    <mergeCell ref="P19:S19"/>
    <mergeCell ref="V19:Y19"/>
    <mergeCell ref="AB19:AH19"/>
    <mergeCell ref="AJ19:AN19"/>
    <mergeCell ref="AQ21:AT21"/>
    <mergeCell ref="AW21:AZ21"/>
    <mergeCell ref="B22:G22"/>
    <mergeCell ref="I22:M22"/>
    <mergeCell ref="P22:S22"/>
    <mergeCell ref="V22:Y22"/>
    <mergeCell ref="AB22:AH22"/>
    <mergeCell ref="AJ22:AN22"/>
    <mergeCell ref="AQ22:AT22"/>
    <mergeCell ref="AW22:AZ22"/>
    <mergeCell ref="B21:G21"/>
    <mergeCell ref="I21:M21"/>
    <mergeCell ref="P21:S21"/>
    <mergeCell ref="V21:Y21"/>
    <mergeCell ref="AB21:AH21"/>
    <mergeCell ref="AJ21:AN21"/>
    <mergeCell ref="AQ23:AT23"/>
    <mergeCell ref="AW23:AZ23"/>
    <mergeCell ref="B24:G24"/>
    <mergeCell ref="I24:M24"/>
    <mergeCell ref="P24:S24"/>
    <mergeCell ref="V24:Y24"/>
    <mergeCell ref="AB24:AH24"/>
    <mergeCell ref="AJ24:AN24"/>
    <mergeCell ref="AQ24:AT24"/>
    <mergeCell ref="AW24:AZ24"/>
    <mergeCell ref="B23:G23"/>
    <mergeCell ref="I23:M23"/>
    <mergeCell ref="P23:S23"/>
    <mergeCell ref="V23:Y23"/>
    <mergeCell ref="AB23:AH23"/>
    <mergeCell ref="AJ23:AN23"/>
    <mergeCell ref="AQ25:AT25"/>
    <mergeCell ref="AW25:AZ25"/>
    <mergeCell ref="B26:G26"/>
    <mergeCell ref="I26:M26"/>
    <mergeCell ref="P26:S26"/>
    <mergeCell ref="V26:Y26"/>
    <mergeCell ref="AB26:AH26"/>
    <mergeCell ref="AJ26:AN26"/>
    <mergeCell ref="AQ26:AT26"/>
    <mergeCell ref="AW26:AZ26"/>
    <mergeCell ref="B25:G25"/>
    <mergeCell ref="I25:M25"/>
    <mergeCell ref="P25:S25"/>
    <mergeCell ref="V25:Y25"/>
    <mergeCell ref="AB25:AH25"/>
    <mergeCell ref="AJ25:AN25"/>
    <mergeCell ref="AQ27:AT27"/>
    <mergeCell ref="AW27:AZ27"/>
    <mergeCell ref="A28:G28"/>
    <mergeCell ref="I28:M28"/>
    <mergeCell ref="P28:S28"/>
    <mergeCell ref="V28:Y28"/>
    <mergeCell ref="AB28:AH28"/>
    <mergeCell ref="AJ28:AN28"/>
    <mergeCell ref="AQ28:AT28"/>
    <mergeCell ref="AW28:AZ28"/>
    <mergeCell ref="A27:G27"/>
    <mergeCell ref="I27:M27"/>
    <mergeCell ref="P27:S27"/>
    <mergeCell ref="V27:Y27"/>
    <mergeCell ref="AB27:AH27"/>
    <mergeCell ref="AJ27:AN27"/>
    <mergeCell ref="AQ29:AT29"/>
    <mergeCell ref="AW29:AZ29"/>
    <mergeCell ref="A30:G30"/>
    <mergeCell ref="I30:M30"/>
    <mergeCell ref="P30:S30"/>
    <mergeCell ref="V30:Y30"/>
    <mergeCell ref="AB30:AH30"/>
    <mergeCell ref="AJ30:AN30"/>
    <mergeCell ref="AQ30:AT30"/>
    <mergeCell ref="AW30:AZ30"/>
    <mergeCell ref="A29:G29"/>
    <mergeCell ref="I29:M29"/>
    <mergeCell ref="P29:S29"/>
    <mergeCell ref="V29:Y29"/>
    <mergeCell ref="AB29:AH29"/>
    <mergeCell ref="AJ29:AN29"/>
    <mergeCell ref="AQ31:AT31"/>
    <mergeCell ref="AW31:AZ31"/>
    <mergeCell ref="A32:G32"/>
    <mergeCell ref="I32:M32"/>
    <mergeCell ref="P32:S32"/>
    <mergeCell ref="V32:Y32"/>
    <mergeCell ref="AB32:AH32"/>
    <mergeCell ref="AJ32:AN32"/>
    <mergeCell ref="AQ32:AT32"/>
    <mergeCell ref="AW32:AZ32"/>
    <mergeCell ref="A31:G31"/>
    <mergeCell ref="I31:M31"/>
    <mergeCell ref="P31:S31"/>
    <mergeCell ref="V31:Y31"/>
    <mergeCell ref="AB31:AH31"/>
    <mergeCell ref="AJ31:AN31"/>
    <mergeCell ref="AQ33:AT33"/>
    <mergeCell ref="AW33:AZ33"/>
    <mergeCell ref="A34:G34"/>
    <mergeCell ref="I34:M34"/>
    <mergeCell ref="P34:S34"/>
    <mergeCell ref="V34:Y34"/>
    <mergeCell ref="AB34:AH34"/>
    <mergeCell ref="AJ34:AN34"/>
    <mergeCell ref="AQ34:AT34"/>
    <mergeCell ref="AW34:AZ34"/>
    <mergeCell ref="A33:G33"/>
    <mergeCell ref="I33:M33"/>
    <mergeCell ref="P33:S33"/>
    <mergeCell ref="V33:Y33"/>
    <mergeCell ref="AB33:AH33"/>
    <mergeCell ref="AJ33:AN33"/>
    <mergeCell ref="AQ35:AT35"/>
    <mergeCell ref="AW35:AZ35"/>
    <mergeCell ref="A36:G36"/>
    <mergeCell ref="I36:M36"/>
    <mergeCell ref="P36:S36"/>
    <mergeCell ref="V36:Y36"/>
    <mergeCell ref="AB36:AH36"/>
    <mergeCell ref="AJ36:AN36"/>
    <mergeCell ref="AQ36:AT36"/>
    <mergeCell ref="AW36:AZ36"/>
    <mergeCell ref="A35:G35"/>
    <mergeCell ref="I35:M35"/>
    <mergeCell ref="P35:S35"/>
    <mergeCell ref="V35:Y35"/>
    <mergeCell ref="AB35:AH35"/>
    <mergeCell ref="AJ35:AN35"/>
    <mergeCell ref="AQ37:AT37"/>
    <mergeCell ref="AW37:AZ37"/>
    <mergeCell ref="A38:G38"/>
    <mergeCell ref="I38:M38"/>
    <mergeCell ref="P38:S38"/>
    <mergeCell ref="V38:Y38"/>
    <mergeCell ref="AB38:AH38"/>
    <mergeCell ref="AJ38:AN38"/>
    <mergeCell ref="AQ38:AT38"/>
    <mergeCell ref="AW38:AZ38"/>
    <mergeCell ref="A37:G37"/>
    <mergeCell ref="I37:M37"/>
    <mergeCell ref="P37:S37"/>
    <mergeCell ref="V37:Y37"/>
    <mergeCell ref="AB37:AH37"/>
    <mergeCell ref="AJ37:AN37"/>
    <mergeCell ref="AQ39:AT39"/>
    <mergeCell ref="AW39:AZ39"/>
    <mergeCell ref="A40:G40"/>
    <mergeCell ref="I40:M40"/>
    <mergeCell ref="P40:S40"/>
    <mergeCell ref="V40:Y40"/>
    <mergeCell ref="AB40:AH40"/>
    <mergeCell ref="AJ40:AN40"/>
    <mergeCell ref="AQ40:AT40"/>
    <mergeCell ref="AW40:AZ40"/>
    <mergeCell ref="A39:G39"/>
    <mergeCell ref="I39:M39"/>
    <mergeCell ref="P39:S39"/>
    <mergeCell ref="V39:Y39"/>
    <mergeCell ref="AB39:AH39"/>
    <mergeCell ref="AJ39:AN39"/>
    <mergeCell ref="AQ41:AT41"/>
    <mergeCell ref="AW41:AZ41"/>
    <mergeCell ref="A42:G42"/>
    <mergeCell ref="I42:M42"/>
    <mergeCell ref="P42:S42"/>
    <mergeCell ref="V42:Y42"/>
    <mergeCell ref="AB42:AH42"/>
    <mergeCell ref="AJ42:AN42"/>
    <mergeCell ref="AQ42:AT42"/>
    <mergeCell ref="AW42:AZ42"/>
    <mergeCell ref="A41:G41"/>
    <mergeCell ref="I41:M41"/>
    <mergeCell ref="P41:S41"/>
    <mergeCell ref="V41:Y41"/>
    <mergeCell ref="AB41:AH41"/>
    <mergeCell ref="AJ41:AN41"/>
    <mergeCell ref="AQ43:AT43"/>
    <mergeCell ref="AW43:AZ43"/>
    <mergeCell ref="A44:G44"/>
    <mergeCell ref="I44:M44"/>
    <mergeCell ref="P44:S44"/>
    <mergeCell ref="V44:Y44"/>
    <mergeCell ref="AB44:AH44"/>
    <mergeCell ref="A43:G43"/>
    <mergeCell ref="I43:M43"/>
    <mergeCell ref="P43:S43"/>
    <mergeCell ref="V43:Y43"/>
    <mergeCell ref="AB43:AH43"/>
    <mergeCell ref="AJ43:AN43"/>
    <mergeCell ref="A45:G45"/>
    <mergeCell ref="I45:M45"/>
    <mergeCell ref="P45:S45"/>
    <mergeCell ref="V45:Y45"/>
    <mergeCell ref="AB45:AH45"/>
    <mergeCell ref="A46:G46"/>
    <mergeCell ref="I46:M46"/>
    <mergeCell ref="P46:S46"/>
    <mergeCell ref="V46:Y46"/>
    <mergeCell ref="AB46:AH46"/>
    <mergeCell ref="A47:G47"/>
    <mergeCell ref="I47:M47"/>
    <mergeCell ref="P47:S47"/>
    <mergeCell ref="V47:Y47"/>
    <mergeCell ref="AB47:AH47"/>
    <mergeCell ref="A48:G48"/>
    <mergeCell ref="I48:M48"/>
    <mergeCell ref="P48:S48"/>
    <mergeCell ref="V48:Y48"/>
    <mergeCell ref="AB48:AH48"/>
    <mergeCell ref="AJ46:AN46"/>
    <mergeCell ref="AQ46:AT46"/>
    <mergeCell ref="AW46:AZ46"/>
    <mergeCell ref="AJ44:AN44"/>
    <mergeCell ref="AQ44:AT44"/>
    <mergeCell ref="AW44:AZ44"/>
    <mergeCell ref="AJ45:AN45"/>
    <mergeCell ref="AQ45:AT45"/>
    <mergeCell ref="AW45:AZ45"/>
  </mergeCells>
  <phoneticPr fontId="37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4"/>
  </sheetPr>
  <dimension ref="A1:BA75"/>
  <sheetViews>
    <sheetView view="pageBreakPreview" zoomScaleNormal="100" zoomScaleSheetLayoutView="100" workbookViewId="0">
      <selection activeCell="AW45" sqref="AW45:AZ45"/>
    </sheetView>
  </sheetViews>
  <sheetFormatPr defaultColWidth="9" defaultRowHeight="12" x14ac:dyDescent="0.15"/>
  <cols>
    <col min="1" max="6" width="1.625" style="50" customWidth="1"/>
    <col min="7" max="7" width="3.75" style="50" customWidth="1"/>
    <col min="8" max="26" width="1.625" style="50" customWidth="1"/>
    <col min="27" max="27" width="2.25" style="50" customWidth="1"/>
    <col min="28" max="66" width="1.625" style="50" customWidth="1"/>
    <col min="67" max="67" width="9" style="50" bestFit="1"/>
    <col min="68" max="16384" width="9" style="50"/>
  </cols>
  <sheetData>
    <row r="1" spans="1:53" ht="15" customHeight="1" x14ac:dyDescent="0.15">
      <c r="A1" s="51" t="s">
        <v>640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53" x14ac:dyDescent="0.15">
      <c r="AP2" s="462" t="s">
        <v>671</v>
      </c>
      <c r="AQ2" s="462"/>
      <c r="AR2" s="462"/>
      <c r="AS2" s="462"/>
      <c r="AT2" s="462"/>
      <c r="AU2" s="462"/>
      <c r="AV2" s="462"/>
      <c r="AW2" s="462"/>
      <c r="AX2" s="462"/>
      <c r="AY2" s="462"/>
      <c r="AZ2" s="462"/>
      <c r="BA2" s="462"/>
    </row>
    <row r="3" spans="1:53" ht="5.25" customHeight="1" x14ac:dyDescent="0.15"/>
    <row r="4" spans="1:53" ht="19.5" customHeight="1" x14ac:dyDescent="0.15">
      <c r="A4" s="407" t="s">
        <v>95</v>
      </c>
      <c r="B4" s="408"/>
      <c r="C4" s="408"/>
      <c r="D4" s="408"/>
      <c r="E4" s="408"/>
      <c r="F4" s="408"/>
      <c r="G4" s="408"/>
      <c r="H4" s="408" t="s">
        <v>362</v>
      </c>
      <c r="I4" s="408"/>
      <c r="J4" s="408"/>
      <c r="K4" s="408"/>
      <c r="L4" s="408"/>
      <c r="M4" s="408"/>
      <c r="N4" s="408"/>
      <c r="O4" s="767" t="s">
        <v>588</v>
      </c>
      <c r="P4" s="767"/>
      <c r="Q4" s="767"/>
      <c r="R4" s="767"/>
      <c r="S4" s="767"/>
      <c r="T4" s="767"/>
      <c r="U4" s="767" t="s">
        <v>588</v>
      </c>
      <c r="V4" s="767"/>
      <c r="W4" s="767"/>
      <c r="X4" s="767"/>
      <c r="Y4" s="767"/>
      <c r="Z4" s="761"/>
      <c r="AB4" s="407" t="s">
        <v>95</v>
      </c>
      <c r="AC4" s="408"/>
      <c r="AD4" s="408"/>
      <c r="AE4" s="408"/>
      <c r="AF4" s="408"/>
      <c r="AG4" s="408"/>
      <c r="AH4" s="408"/>
      <c r="AI4" s="408" t="s">
        <v>362</v>
      </c>
      <c r="AJ4" s="408"/>
      <c r="AK4" s="408"/>
      <c r="AL4" s="408"/>
      <c r="AM4" s="408"/>
      <c r="AN4" s="408"/>
      <c r="AO4" s="408"/>
      <c r="AP4" s="767" t="s">
        <v>588</v>
      </c>
      <c r="AQ4" s="767"/>
      <c r="AR4" s="767"/>
      <c r="AS4" s="767"/>
      <c r="AT4" s="767"/>
      <c r="AU4" s="767"/>
      <c r="AV4" s="767" t="s">
        <v>588</v>
      </c>
      <c r="AW4" s="767"/>
      <c r="AX4" s="767"/>
      <c r="AY4" s="767"/>
      <c r="AZ4" s="767"/>
      <c r="BA4" s="761"/>
    </row>
    <row r="5" spans="1:53" ht="19.5" customHeight="1" x14ac:dyDescent="0.15">
      <c r="A5" s="413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766" t="s">
        <v>560</v>
      </c>
      <c r="P5" s="766"/>
      <c r="Q5" s="766"/>
      <c r="R5" s="766"/>
      <c r="S5" s="766"/>
      <c r="T5" s="766"/>
      <c r="U5" s="766" t="s">
        <v>408</v>
      </c>
      <c r="V5" s="766"/>
      <c r="W5" s="766"/>
      <c r="X5" s="766"/>
      <c r="Y5" s="766"/>
      <c r="Z5" s="484"/>
      <c r="AB5" s="413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766" t="s">
        <v>560</v>
      </c>
      <c r="AQ5" s="766"/>
      <c r="AR5" s="766"/>
      <c r="AS5" s="766"/>
      <c r="AT5" s="766"/>
      <c r="AU5" s="766"/>
      <c r="AV5" s="766" t="s">
        <v>408</v>
      </c>
      <c r="AW5" s="766"/>
      <c r="AX5" s="766"/>
      <c r="AY5" s="766"/>
      <c r="AZ5" s="766"/>
      <c r="BA5" s="484"/>
    </row>
    <row r="6" spans="1:53" ht="5.25" customHeight="1" x14ac:dyDescent="0.15">
      <c r="H6" s="109"/>
      <c r="AI6" s="109"/>
    </row>
    <row r="7" spans="1:53" ht="16.5" customHeight="1" x14ac:dyDescent="0.15">
      <c r="A7" s="758" t="s">
        <v>641</v>
      </c>
      <c r="B7" s="758"/>
      <c r="C7" s="758"/>
      <c r="D7" s="758"/>
      <c r="E7" s="758"/>
      <c r="F7" s="758"/>
      <c r="G7" s="758"/>
      <c r="H7" s="74"/>
      <c r="I7" s="428">
        <f>SUM(P7:Y8)</f>
        <v>38788</v>
      </c>
      <c r="J7" s="428"/>
      <c r="K7" s="428"/>
      <c r="L7" s="428"/>
      <c r="M7" s="428"/>
      <c r="N7" s="161"/>
      <c r="O7" s="161"/>
      <c r="P7" s="428">
        <v>36387</v>
      </c>
      <c r="Q7" s="428"/>
      <c r="R7" s="428"/>
      <c r="S7" s="428"/>
      <c r="T7" s="161"/>
      <c r="U7" s="161"/>
      <c r="V7" s="428">
        <v>2401</v>
      </c>
      <c r="W7" s="428"/>
      <c r="X7" s="428"/>
      <c r="Y7" s="428"/>
      <c r="Z7" s="161"/>
      <c r="AA7" s="161"/>
      <c r="AB7" s="749" t="s">
        <v>680</v>
      </c>
      <c r="AC7" s="749"/>
      <c r="AD7" s="749"/>
      <c r="AE7" s="749"/>
      <c r="AF7" s="749"/>
      <c r="AG7" s="749"/>
      <c r="AH7" s="750"/>
      <c r="AI7" s="193"/>
      <c r="AJ7" s="428">
        <f t="shared" ref="AJ7:AJ16" si="0">SUM(AQ7,AW7)</f>
        <v>6</v>
      </c>
      <c r="AK7" s="428"/>
      <c r="AL7" s="428"/>
      <c r="AM7" s="428"/>
      <c r="AN7" s="428"/>
      <c r="AO7" s="161"/>
      <c r="AP7" s="161"/>
      <c r="AQ7" s="428">
        <v>4</v>
      </c>
      <c r="AR7" s="428"/>
      <c r="AS7" s="428"/>
      <c r="AT7" s="428"/>
      <c r="AU7" s="161"/>
      <c r="AV7" s="161"/>
      <c r="AW7" s="428">
        <v>2</v>
      </c>
      <c r="AX7" s="428"/>
      <c r="AY7" s="428"/>
      <c r="AZ7" s="428"/>
    </row>
    <row r="8" spans="1:53" ht="16.5" customHeight="1" x14ac:dyDescent="0.15">
      <c r="A8" s="756" t="s">
        <v>642</v>
      </c>
      <c r="B8" s="756"/>
      <c r="C8" s="756"/>
      <c r="D8" s="756"/>
      <c r="E8" s="756"/>
      <c r="F8" s="756"/>
      <c r="G8" s="756"/>
      <c r="H8" s="74"/>
      <c r="I8" s="428"/>
      <c r="J8" s="428"/>
      <c r="K8" s="428"/>
      <c r="L8" s="428"/>
      <c r="M8" s="428"/>
      <c r="N8" s="161"/>
      <c r="O8" s="161"/>
      <c r="P8" s="428"/>
      <c r="Q8" s="428"/>
      <c r="R8" s="428"/>
      <c r="S8" s="428"/>
      <c r="T8" s="161"/>
      <c r="U8" s="161"/>
      <c r="V8" s="428"/>
      <c r="W8" s="428"/>
      <c r="X8" s="428"/>
      <c r="Y8" s="428"/>
      <c r="Z8" s="161"/>
      <c r="AA8" s="161"/>
      <c r="AB8" s="749" t="s">
        <v>590</v>
      </c>
      <c r="AC8" s="749"/>
      <c r="AD8" s="749"/>
      <c r="AE8" s="749"/>
      <c r="AF8" s="749"/>
      <c r="AG8" s="749"/>
      <c r="AH8" s="750"/>
      <c r="AI8" s="193"/>
      <c r="AJ8" s="428">
        <f t="shared" si="0"/>
        <v>14</v>
      </c>
      <c r="AK8" s="428"/>
      <c r="AL8" s="428"/>
      <c r="AM8" s="428"/>
      <c r="AN8" s="428"/>
      <c r="AO8" s="161"/>
      <c r="AP8" s="161"/>
      <c r="AQ8" s="428">
        <v>12</v>
      </c>
      <c r="AR8" s="428"/>
      <c r="AS8" s="428"/>
      <c r="AT8" s="428"/>
      <c r="AU8" s="161"/>
      <c r="AV8" s="161"/>
      <c r="AW8" s="428">
        <v>2</v>
      </c>
      <c r="AX8" s="428"/>
      <c r="AY8" s="428"/>
      <c r="AZ8" s="428"/>
    </row>
    <row r="9" spans="1:53" ht="16.5" customHeight="1" x14ac:dyDescent="0.15">
      <c r="A9" s="758" t="s">
        <v>541</v>
      </c>
      <c r="B9" s="758"/>
      <c r="C9" s="758"/>
      <c r="D9" s="758"/>
      <c r="E9" s="758"/>
      <c r="F9" s="758"/>
      <c r="G9" s="758"/>
      <c r="H9" s="74"/>
      <c r="I9" s="428">
        <f>SUM(I11,I12)</f>
        <v>21644</v>
      </c>
      <c r="J9" s="428"/>
      <c r="K9" s="428"/>
      <c r="L9" s="428"/>
      <c r="M9" s="428"/>
      <c r="N9" s="161"/>
      <c r="O9" s="161"/>
      <c r="P9" s="428">
        <v>20651</v>
      </c>
      <c r="Q9" s="428"/>
      <c r="R9" s="428"/>
      <c r="S9" s="428"/>
      <c r="T9" s="161"/>
      <c r="U9" s="161"/>
      <c r="V9" s="428">
        <v>993</v>
      </c>
      <c r="W9" s="428"/>
      <c r="X9" s="428"/>
      <c r="Y9" s="428"/>
      <c r="Z9" s="161"/>
      <c r="AA9" s="161"/>
      <c r="AB9" s="749" t="s">
        <v>89</v>
      </c>
      <c r="AC9" s="749"/>
      <c r="AD9" s="749"/>
      <c r="AE9" s="749"/>
      <c r="AF9" s="749"/>
      <c r="AG9" s="749"/>
      <c r="AH9" s="750"/>
      <c r="AI9" s="193"/>
      <c r="AJ9" s="428">
        <f t="shared" si="0"/>
        <v>907</v>
      </c>
      <c r="AK9" s="428"/>
      <c r="AL9" s="428"/>
      <c r="AM9" s="428"/>
      <c r="AN9" s="428"/>
      <c r="AO9" s="161"/>
      <c r="AP9" s="161"/>
      <c r="AQ9" s="428">
        <v>812</v>
      </c>
      <c r="AR9" s="428"/>
      <c r="AS9" s="428"/>
      <c r="AT9" s="428"/>
      <c r="AU9" s="161"/>
      <c r="AV9" s="161"/>
      <c r="AW9" s="428">
        <v>95</v>
      </c>
      <c r="AX9" s="428"/>
      <c r="AY9" s="428"/>
      <c r="AZ9" s="428"/>
    </row>
    <row r="10" spans="1:53" ht="16.5" customHeight="1" x14ac:dyDescent="0.15">
      <c r="A10" s="756" t="s">
        <v>470</v>
      </c>
      <c r="B10" s="756"/>
      <c r="C10" s="756"/>
      <c r="D10" s="756"/>
      <c r="E10" s="756"/>
      <c r="F10" s="756"/>
      <c r="G10" s="756"/>
      <c r="H10" s="74"/>
      <c r="I10" s="428"/>
      <c r="J10" s="428"/>
      <c r="K10" s="428"/>
      <c r="L10" s="428"/>
      <c r="M10" s="428"/>
      <c r="N10" s="161"/>
      <c r="O10" s="161"/>
      <c r="P10" s="428"/>
      <c r="Q10" s="428"/>
      <c r="R10" s="428"/>
      <c r="S10" s="428"/>
      <c r="T10" s="161"/>
      <c r="U10" s="161"/>
      <c r="V10" s="428"/>
      <c r="W10" s="428"/>
      <c r="X10" s="428"/>
      <c r="Y10" s="428"/>
      <c r="Z10" s="161"/>
      <c r="AA10" s="161"/>
      <c r="AB10" s="749" t="s">
        <v>268</v>
      </c>
      <c r="AC10" s="749"/>
      <c r="AD10" s="749"/>
      <c r="AE10" s="749"/>
      <c r="AF10" s="749"/>
      <c r="AG10" s="749"/>
      <c r="AH10" s="750"/>
      <c r="AI10" s="193"/>
      <c r="AJ10" s="428">
        <f t="shared" si="0"/>
        <v>347</v>
      </c>
      <c r="AK10" s="428"/>
      <c r="AL10" s="428"/>
      <c r="AM10" s="428"/>
      <c r="AN10" s="428"/>
      <c r="AO10" s="161"/>
      <c r="AP10" s="161"/>
      <c r="AQ10" s="428">
        <v>336</v>
      </c>
      <c r="AR10" s="428"/>
      <c r="AS10" s="428"/>
      <c r="AT10" s="428"/>
      <c r="AU10" s="161"/>
      <c r="AV10" s="161"/>
      <c r="AW10" s="428">
        <v>11</v>
      </c>
      <c r="AX10" s="428"/>
      <c r="AY10" s="428"/>
      <c r="AZ10" s="428"/>
    </row>
    <row r="11" spans="1:53" ht="16.5" customHeight="1" x14ac:dyDescent="0.15">
      <c r="B11" s="347" t="s">
        <v>247</v>
      </c>
      <c r="C11" s="347"/>
      <c r="D11" s="347"/>
      <c r="E11" s="347"/>
      <c r="F11" s="347"/>
      <c r="G11" s="347"/>
      <c r="H11" s="74"/>
      <c r="I11" s="428">
        <f>SUM(P11,V11)</f>
        <v>5189</v>
      </c>
      <c r="J11" s="428"/>
      <c r="K11" s="428"/>
      <c r="L11" s="428"/>
      <c r="M11" s="428"/>
      <c r="N11" s="161"/>
      <c r="O11" s="161"/>
      <c r="P11" s="428">
        <v>5189</v>
      </c>
      <c r="Q11" s="428"/>
      <c r="R11" s="428"/>
      <c r="S11" s="428"/>
      <c r="T11" s="161"/>
      <c r="U11" s="161"/>
      <c r="V11" s="319" t="s">
        <v>673</v>
      </c>
      <c r="W11" s="319"/>
      <c r="X11" s="319"/>
      <c r="Y11" s="319"/>
      <c r="Z11" s="161"/>
      <c r="AA11" s="161"/>
      <c r="AB11" s="749" t="s">
        <v>593</v>
      </c>
      <c r="AC11" s="749"/>
      <c r="AD11" s="749"/>
      <c r="AE11" s="749"/>
      <c r="AF11" s="749"/>
      <c r="AG11" s="749"/>
      <c r="AH11" s="750"/>
      <c r="AI11" s="193"/>
      <c r="AJ11" s="428">
        <f t="shared" si="0"/>
        <v>1885</v>
      </c>
      <c r="AK11" s="428"/>
      <c r="AL11" s="428"/>
      <c r="AM11" s="428"/>
      <c r="AN11" s="428"/>
      <c r="AO11" s="161"/>
      <c r="AP11" s="161"/>
      <c r="AQ11" s="428">
        <v>1772</v>
      </c>
      <c r="AR11" s="428"/>
      <c r="AS11" s="428"/>
      <c r="AT11" s="428"/>
      <c r="AU11" s="161"/>
      <c r="AV11" s="161"/>
      <c r="AW11" s="319">
        <v>113</v>
      </c>
      <c r="AX11" s="319"/>
      <c r="AY11" s="319"/>
      <c r="AZ11" s="319"/>
    </row>
    <row r="12" spans="1:53" ht="16.5" customHeight="1" x14ac:dyDescent="0.15">
      <c r="B12" s="347" t="s">
        <v>329</v>
      </c>
      <c r="C12" s="347"/>
      <c r="D12" s="347"/>
      <c r="E12" s="347"/>
      <c r="F12" s="347"/>
      <c r="G12" s="347"/>
      <c r="H12" s="74"/>
      <c r="I12" s="428">
        <f>SUM(P12,V12)</f>
        <v>16455</v>
      </c>
      <c r="J12" s="428"/>
      <c r="K12" s="428"/>
      <c r="L12" s="428"/>
      <c r="M12" s="428"/>
      <c r="N12" s="161"/>
      <c r="O12" s="161"/>
      <c r="P12" s="428">
        <v>15462</v>
      </c>
      <c r="Q12" s="428"/>
      <c r="R12" s="428"/>
      <c r="S12" s="428"/>
      <c r="T12" s="161"/>
      <c r="U12" s="161"/>
      <c r="V12" s="428">
        <v>993</v>
      </c>
      <c r="W12" s="428"/>
      <c r="X12" s="428"/>
      <c r="Y12" s="428"/>
      <c r="Z12" s="161"/>
      <c r="AA12" s="161"/>
      <c r="AB12" s="749" t="s">
        <v>643</v>
      </c>
      <c r="AC12" s="749"/>
      <c r="AD12" s="749"/>
      <c r="AE12" s="749"/>
      <c r="AF12" s="749"/>
      <c r="AG12" s="749"/>
      <c r="AH12" s="750"/>
      <c r="AI12" s="193"/>
      <c r="AJ12" s="428">
        <f t="shared" si="0"/>
        <v>5</v>
      </c>
      <c r="AK12" s="428"/>
      <c r="AL12" s="428"/>
      <c r="AM12" s="428"/>
      <c r="AN12" s="428"/>
      <c r="AO12" s="161"/>
      <c r="AP12" s="161"/>
      <c r="AQ12" s="428">
        <v>5</v>
      </c>
      <c r="AR12" s="428"/>
      <c r="AS12" s="428"/>
      <c r="AT12" s="428"/>
      <c r="AU12" s="161"/>
      <c r="AV12" s="161"/>
      <c r="AW12" s="319" t="s">
        <v>673</v>
      </c>
      <c r="AX12" s="319"/>
      <c r="AY12" s="319"/>
      <c r="AZ12" s="319"/>
    </row>
    <row r="13" spans="1:53" ht="16.5" customHeight="1" x14ac:dyDescent="0.15">
      <c r="A13" s="758" t="s">
        <v>644</v>
      </c>
      <c r="B13" s="758"/>
      <c r="C13" s="758"/>
      <c r="D13" s="758"/>
      <c r="E13" s="758"/>
      <c r="F13" s="758"/>
      <c r="G13" s="758"/>
      <c r="H13" s="74"/>
      <c r="I13" s="428">
        <f>SUM(P13,V13)</f>
        <v>15302</v>
      </c>
      <c r="J13" s="428"/>
      <c r="K13" s="428"/>
      <c r="L13" s="428"/>
      <c r="M13" s="428"/>
      <c r="N13" s="161"/>
      <c r="O13" s="161"/>
      <c r="P13" s="428">
        <v>14129</v>
      </c>
      <c r="Q13" s="428"/>
      <c r="R13" s="428"/>
      <c r="S13" s="428"/>
      <c r="T13" s="161"/>
      <c r="U13" s="161"/>
      <c r="V13" s="428">
        <v>1173</v>
      </c>
      <c r="W13" s="428"/>
      <c r="X13" s="428"/>
      <c r="Y13" s="428"/>
      <c r="Z13" s="161"/>
      <c r="AA13" s="161"/>
      <c r="AB13" s="749" t="s">
        <v>380</v>
      </c>
      <c r="AC13" s="749"/>
      <c r="AD13" s="749"/>
      <c r="AE13" s="749"/>
      <c r="AF13" s="749"/>
      <c r="AG13" s="749"/>
      <c r="AH13" s="750"/>
      <c r="AI13" s="161"/>
      <c r="AJ13" s="428">
        <f t="shared" si="0"/>
        <v>14</v>
      </c>
      <c r="AK13" s="428"/>
      <c r="AL13" s="428"/>
      <c r="AM13" s="428"/>
      <c r="AN13" s="428"/>
      <c r="AO13" s="161"/>
      <c r="AP13" s="161"/>
      <c r="AQ13" s="428">
        <v>11</v>
      </c>
      <c r="AR13" s="428"/>
      <c r="AS13" s="428"/>
      <c r="AT13" s="428"/>
      <c r="AU13" s="161"/>
      <c r="AV13" s="161"/>
      <c r="AW13" s="319">
        <v>3</v>
      </c>
      <c r="AX13" s="319"/>
      <c r="AY13" s="319"/>
      <c r="AZ13" s="319"/>
    </row>
    <row r="14" spans="1:53" ht="16.5" customHeight="1" x14ac:dyDescent="0.15">
      <c r="A14" s="756" t="s">
        <v>509</v>
      </c>
      <c r="B14" s="756"/>
      <c r="C14" s="756"/>
      <c r="D14" s="756"/>
      <c r="E14" s="756"/>
      <c r="F14" s="756"/>
      <c r="G14" s="756"/>
      <c r="H14" s="74"/>
      <c r="I14" s="428"/>
      <c r="J14" s="428"/>
      <c r="K14" s="428"/>
      <c r="L14" s="428"/>
      <c r="M14" s="428"/>
      <c r="N14" s="161"/>
      <c r="O14" s="161"/>
      <c r="P14" s="428"/>
      <c r="Q14" s="428"/>
      <c r="R14" s="428"/>
      <c r="S14" s="428"/>
      <c r="T14" s="161"/>
      <c r="U14" s="161"/>
      <c r="V14" s="428"/>
      <c r="W14" s="428"/>
      <c r="X14" s="428"/>
      <c r="Y14" s="428"/>
      <c r="Z14" s="161"/>
      <c r="AA14" s="161"/>
      <c r="AB14" s="749" t="s">
        <v>645</v>
      </c>
      <c r="AC14" s="749"/>
      <c r="AD14" s="749"/>
      <c r="AE14" s="749"/>
      <c r="AF14" s="749"/>
      <c r="AG14" s="749"/>
      <c r="AH14" s="750"/>
      <c r="AI14" s="161"/>
      <c r="AJ14" s="428">
        <f t="shared" si="0"/>
        <v>11</v>
      </c>
      <c r="AK14" s="428"/>
      <c r="AL14" s="428"/>
      <c r="AM14" s="428"/>
      <c r="AN14" s="428"/>
      <c r="AO14" s="161"/>
      <c r="AP14" s="161"/>
      <c r="AQ14" s="428">
        <v>8</v>
      </c>
      <c r="AR14" s="428"/>
      <c r="AS14" s="428"/>
      <c r="AT14" s="428"/>
      <c r="AU14" s="161"/>
      <c r="AV14" s="161"/>
      <c r="AW14" s="319">
        <v>3</v>
      </c>
      <c r="AX14" s="319"/>
      <c r="AY14" s="319"/>
      <c r="AZ14" s="319"/>
    </row>
    <row r="15" spans="1:53" ht="16.5" customHeight="1" x14ac:dyDescent="0.15">
      <c r="A15" s="679" t="s">
        <v>332</v>
      </c>
      <c r="B15" s="679"/>
      <c r="C15" s="679"/>
      <c r="D15" s="679"/>
      <c r="E15" s="679"/>
      <c r="F15" s="679"/>
      <c r="G15" s="680"/>
      <c r="H15" s="155"/>
      <c r="I15" s="433">
        <f>SUM(I27:M48,AJ7:AN45,I16)</f>
        <v>14413</v>
      </c>
      <c r="J15" s="433"/>
      <c r="K15" s="433"/>
      <c r="L15" s="433"/>
      <c r="M15" s="433"/>
      <c r="N15" s="164"/>
      <c r="O15" s="164"/>
      <c r="P15" s="433">
        <v>13281</v>
      </c>
      <c r="Q15" s="433"/>
      <c r="R15" s="433"/>
      <c r="S15" s="433"/>
      <c r="T15" s="164"/>
      <c r="U15" s="164"/>
      <c r="V15" s="433">
        <v>1132</v>
      </c>
      <c r="W15" s="433"/>
      <c r="X15" s="433"/>
      <c r="Y15" s="433"/>
      <c r="Z15" s="161"/>
      <c r="AA15" s="161"/>
      <c r="AB15" s="749" t="s">
        <v>101</v>
      </c>
      <c r="AC15" s="749"/>
      <c r="AD15" s="749"/>
      <c r="AE15" s="749"/>
      <c r="AF15" s="749"/>
      <c r="AG15" s="749"/>
      <c r="AH15" s="750"/>
      <c r="AI15" s="161"/>
      <c r="AJ15" s="428">
        <f t="shared" si="0"/>
        <v>109</v>
      </c>
      <c r="AK15" s="428"/>
      <c r="AL15" s="428"/>
      <c r="AM15" s="428"/>
      <c r="AN15" s="428"/>
      <c r="AO15" s="161"/>
      <c r="AP15" s="161"/>
      <c r="AQ15" s="428">
        <v>109</v>
      </c>
      <c r="AR15" s="428"/>
      <c r="AS15" s="428"/>
      <c r="AT15" s="428"/>
      <c r="AU15" s="161"/>
      <c r="AV15" s="161"/>
      <c r="AW15" s="319" t="s">
        <v>673</v>
      </c>
      <c r="AX15" s="319"/>
      <c r="AY15" s="319"/>
      <c r="AZ15" s="319"/>
    </row>
    <row r="16" spans="1:53" ht="16.5" customHeight="1" x14ac:dyDescent="0.15">
      <c r="A16" s="747" t="s">
        <v>597</v>
      </c>
      <c r="B16" s="747"/>
      <c r="C16" s="747"/>
      <c r="D16" s="747"/>
      <c r="E16" s="747"/>
      <c r="F16" s="747"/>
      <c r="G16" s="748"/>
      <c r="H16" s="74"/>
      <c r="I16" s="428">
        <f>SUM(I17:M26)</f>
        <v>1021</v>
      </c>
      <c r="J16" s="428"/>
      <c r="K16" s="428"/>
      <c r="L16" s="428"/>
      <c r="M16" s="428"/>
      <c r="N16" s="161"/>
      <c r="O16" s="161"/>
      <c r="P16" s="428">
        <f>SUM(P17:S26)</f>
        <v>921</v>
      </c>
      <c r="Q16" s="428"/>
      <c r="R16" s="428"/>
      <c r="S16" s="428"/>
      <c r="T16" s="161"/>
      <c r="U16" s="161"/>
      <c r="V16" s="428">
        <f>SUM(V17:Y26)</f>
        <v>100</v>
      </c>
      <c r="W16" s="428"/>
      <c r="X16" s="428"/>
      <c r="Y16" s="428"/>
      <c r="Z16" s="161"/>
      <c r="AA16" s="161"/>
      <c r="AB16" s="749" t="s">
        <v>646</v>
      </c>
      <c r="AC16" s="749"/>
      <c r="AD16" s="749"/>
      <c r="AE16" s="749"/>
      <c r="AF16" s="749"/>
      <c r="AG16" s="749"/>
      <c r="AH16" s="750"/>
      <c r="AI16" s="161"/>
      <c r="AJ16" s="428">
        <f t="shared" si="0"/>
        <v>84</v>
      </c>
      <c r="AK16" s="428"/>
      <c r="AL16" s="428"/>
      <c r="AM16" s="428"/>
      <c r="AN16" s="428"/>
      <c r="AO16" s="161"/>
      <c r="AP16" s="161"/>
      <c r="AQ16" s="428">
        <v>78</v>
      </c>
      <c r="AR16" s="428"/>
      <c r="AS16" s="428"/>
      <c r="AT16" s="428"/>
      <c r="AU16" s="161"/>
      <c r="AV16" s="161"/>
      <c r="AW16" s="319">
        <v>6</v>
      </c>
      <c r="AX16" s="319"/>
      <c r="AY16" s="319"/>
      <c r="AZ16" s="319"/>
    </row>
    <row r="17" spans="1:52" ht="16.5" customHeight="1" x14ac:dyDescent="0.15">
      <c r="B17" s="347" t="s">
        <v>569</v>
      </c>
      <c r="C17" s="347"/>
      <c r="D17" s="347"/>
      <c r="E17" s="347"/>
      <c r="F17" s="347"/>
      <c r="G17" s="751"/>
      <c r="H17" s="74"/>
      <c r="I17" s="428">
        <f t="shared" ref="I17:I26" si="1">SUM(P17,V17)</f>
        <v>105</v>
      </c>
      <c r="J17" s="428"/>
      <c r="K17" s="428"/>
      <c r="L17" s="428"/>
      <c r="M17" s="428"/>
      <c r="N17" s="161"/>
      <c r="O17" s="161"/>
      <c r="P17" s="428">
        <v>95</v>
      </c>
      <c r="Q17" s="428"/>
      <c r="R17" s="428"/>
      <c r="S17" s="428"/>
      <c r="T17" s="161"/>
      <c r="U17" s="161"/>
      <c r="V17" s="428">
        <v>10</v>
      </c>
      <c r="W17" s="428"/>
      <c r="X17" s="428"/>
      <c r="Y17" s="428"/>
      <c r="Z17" s="161"/>
      <c r="AA17" s="161"/>
      <c r="AB17" s="749" t="s">
        <v>145</v>
      </c>
      <c r="AC17" s="749"/>
      <c r="AD17" s="749"/>
      <c r="AE17" s="749"/>
      <c r="AF17" s="749"/>
      <c r="AG17" s="749"/>
      <c r="AH17" s="750"/>
      <c r="AI17" s="161"/>
      <c r="AJ17" s="428">
        <f t="shared" ref="AJ17:AJ26" si="2">SUM(AQ17,AW17)</f>
        <v>43</v>
      </c>
      <c r="AK17" s="428"/>
      <c r="AL17" s="428"/>
      <c r="AM17" s="428"/>
      <c r="AN17" s="428"/>
      <c r="AO17" s="161"/>
      <c r="AP17" s="161"/>
      <c r="AQ17" s="428">
        <v>41</v>
      </c>
      <c r="AR17" s="428"/>
      <c r="AS17" s="428"/>
      <c r="AT17" s="428"/>
      <c r="AU17" s="161"/>
      <c r="AV17" s="161"/>
      <c r="AW17" s="319">
        <v>2</v>
      </c>
      <c r="AX17" s="319"/>
      <c r="AY17" s="319"/>
      <c r="AZ17" s="319"/>
    </row>
    <row r="18" spans="1:52" ht="16.5" customHeight="1" x14ac:dyDescent="0.15">
      <c r="B18" s="347" t="s">
        <v>598</v>
      </c>
      <c r="C18" s="347"/>
      <c r="D18" s="347"/>
      <c r="E18" s="347"/>
      <c r="F18" s="347"/>
      <c r="G18" s="751"/>
      <c r="H18" s="74"/>
      <c r="I18" s="428">
        <f t="shared" si="1"/>
        <v>232</v>
      </c>
      <c r="J18" s="428"/>
      <c r="K18" s="428"/>
      <c r="L18" s="428"/>
      <c r="M18" s="428"/>
      <c r="N18" s="161"/>
      <c r="O18" s="161"/>
      <c r="P18" s="428">
        <v>211</v>
      </c>
      <c r="Q18" s="428"/>
      <c r="R18" s="428"/>
      <c r="S18" s="428"/>
      <c r="T18" s="161"/>
      <c r="U18" s="161"/>
      <c r="V18" s="428">
        <v>21</v>
      </c>
      <c r="W18" s="428"/>
      <c r="X18" s="428"/>
      <c r="Y18" s="428"/>
      <c r="Z18" s="161"/>
      <c r="AA18" s="161"/>
      <c r="AB18" s="749" t="s">
        <v>647</v>
      </c>
      <c r="AC18" s="749"/>
      <c r="AD18" s="749"/>
      <c r="AE18" s="749"/>
      <c r="AF18" s="749"/>
      <c r="AG18" s="749"/>
      <c r="AH18" s="750"/>
      <c r="AI18" s="161"/>
      <c r="AJ18" s="428">
        <f t="shared" si="2"/>
        <v>45</v>
      </c>
      <c r="AK18" s="428"/>
      <c r="AL18" s="428"/>
      <c r="AM18" s="428"/>
      <c r="AN18" s="428"/>
      <c r="AO18" s="161"/>
      <c r="AP18" s="161"/>
      <c r="AQ18" s="428">
        <v>43</v>
      </c>
      <c r="AR18" s="428"/>
      <c r="AS18" s="428"/>
      <c r="AT18" s="428"/>
      <c r="AU18" s="161"/>
      <c r="AV18" s="161"/>
      <c r="AW18" s="319">
        <v>2</v>
      </c>
      <c r="AX18" s="319"/>
      <c r="AY18" s="319"/>
      <c r="AZ18" s="319"/>
    </row>
    <row r="19" spans="1:52" ht="16.5" customHeight="1" x14ac:dyDescent="0.15">
      <c r="B19" s="347" t="s">
        <v>600</v>
      </c>
      <c r="C19" s="347"/>
      <c r="D19" s="347"/>
      <c r="E19" s="347"/>
      <c r="F19" s="347"/>
      <c r="G19" s="751"/>
      <c r="H19" s="74"/>
      <c r="I19" s="428">
        <f t="shared" si="1"/>
        <v>123</v>
      </c>
      <c r="J19" s="428"/>
      <c r="K19" s="428"/>
      <c r="L19" s="428"/>
      <c r="M19" s="428"/>
      <c r="N19" s="161"/>
      <c r="O19" s="161"/>
      <c r="P19" s="428">
        <v>112</v>
      </c>
      <c r="Q19" s="428"/>
      <c r="R19" s="428"/>
      <c r="S19" s="428"/>
      <c r="T19" s="161"/>
      <c r="U19" s="161"/>
      <c r="V19" s="428">
        <v>11</v>
      </c>
      <c r="W19" s="428"/>
      <c r="X19" s="428"/>
      <c r="Y19" s="428"/>
      <c r="Z19" s="161"/>
      <c r="AA19" s="161"/>
      <c r="AB19" s="749" t="s">
        <v>619</v>
      </c>
      <c r="AC19" s="749"/>
      <c r="AD19" s="749"/>
      <c r="AE19" s="749"/>
      <c r="AF19" s="749"/>
      <c r="AG19" s="749"/>
      <c r="AH19" s="750"/>
      <c r="AI19" s="161"/>
      <c r="AJ19" s="428">
        <f t="shared" si="2"/>
        <v>13</v>
      </c>
      <c r="AK19" s="428"/>
      <c r="AL19" s="428"/>
      <c r="AM19" s="428"/>
      <c r="AN19" s="428"/>
      <c r="AO19" s="161"/>
      <c r="AP19" s="161"/>
      <c r="AQ19" s="428">
        <v>11</v>
      </c>
      <c r="AR19" s="428"/>
      <c r="AS19" s="428"/>
      <c r="AT19" s="428"/>
      <c r="AU19" s="161"/>
      <c r="AV19" s="161"/>
      <c r="AW19" s="319">
        <v>2</v>
      </c>
      <c r="AX19" s="319"/>
      <c r="AY19" s="319"/>
      <c r="AZ19" s="319"/>
    </row>
    <row r="20" spans="1:52" ht="16.5" customHeight="1" x14ac:dyDescent="0.15">
      <c r="B20" s="347" t="s">
        <v>602</v>
      </c>
      <c r="C20" s="347"/>
      <c r="D20" s="347"/>
      <c r="E20" s="347"/>
      <c r="F20" s="347"/>
      <c r="G20" s="751"/>
      <c r="H20" s="74"/>
      <c r="I20" s="428">
        <f t="shared" si="1"/>
        <v>136</v>
      </c>
      <c r="J20" s="428"/>
      <c r="K20" s="428"/>
      <c r="L20" s="428"/>
      <c r="M20" s="428"/>
      <c r="N20" s="161"/>
      <c r="O20" s="161"/>
      <c r="P20" s="428">
        <v>120</v>
      </c>
      <c r="Q20" s="428"/>
      <c r="R20" s="428"/>
      <c r="S20" s="428"/>
      <c r="T20" s="161"/>
      <c r="U20" s="161"/>
      <c r="V20" s="428">
        <v>16</v>
      </c>
      <c r="W20" s="428"/>
      <c r="X20" s="428"/>
      <c r="Y20" s="428"/>
      <c r="Z20" s="161"/>
      <c r="AA20" s="161"/>
      <c r="AB20" s="749" t="s">
        <v>648</v>
      </c>
      <c r="AC20" s="749"/>
      <c r="AD20" s="749"/>
      <c r="AE20" s="749"/>
      <c r="AF20" s="749"/>
      <c r="AG20" s="749"/>
      <c r="AH20" s="750"/>
      <c r="AI20" s="161"/>
      <c r="AJ20" s="428">
        <f t="shared" si="2"/>
        <v>11</v>
      </c>
      <c r="AK20" s="428"/>
      <c r="AL20" s="428"/>
      <c r="AM20" s="428"/>
      <c r="AN20" s="428"/>
      <c r="AO20" s="161"/>
      <c r="AP20" s="161"/>
      <c r="AQ20" s="428">
        <v>10</v>
      </c>
      <c r="AR20" s="428"/>
      <c r="AS20" s="428"/>
      <c r="AT20" s="428"/>
      <c r="AU20" s="161"/>
      <c r="AV20" s="161"/>
      <c r="AW20" s="319">
        <v>1</v>
      </c>
      <c r="AX20" s="319"/>
      <c r="AY20" s="319"/>
      <c r="AZ20" s="319"/>
    </row>
    <row r="21" spans="1:52" ht="16.5" customHeight="1" x14ac:dyDescent="0.15">
      <c r="B21" s="347" t="s">
        <v>603</v>
      </c>
      <c r="C21" s="347"/>
      <c r="D21" s="347"/>
      <c r="E21" s="347"/>
      <c r="F21" s="347"/>
      <c r="G21" s="751"/>
      <c r="H21" s="74"/>
      <c r="I21" s="428">
        <f t="shared" si="1"/>
        <v>65</v>
      </c>
      <c r="J21" s="428"/>
      <c r="K21" s="428"/>
      <c r="L21" s="428"/>
      <c r="M21" s="428"/>
      <c r="N21" s="161"/>
      <c r="O21" s="161"/>
      <c r="P21" s="428">
        <v>59</v>
      </c>
      <c r="Q21" s="428"/>
      <c r="R21" s="428"/>
      <c r="S21" s="428"/>
      <c r="T21" s="161"/>
      <c r="U21" s="161"/>
      <c r="V21" s="428">
        <v>6</v>
      </c>
      <c r="W21" s="428"/>
      <c r="X21" s="428"/>
      <c r="Y21" s="428"/>
      <c r="Z21" s="161"/>
      <c r="AA21" s="161"/>
      <c r="AB21" s="749" t="s">
        <v>322</v>
      </c>
      <c r="AC21" s="749"/>
      <c r="AD21" s="749"/>
      <c r="AE21" s="749"/>
      <c r="AF21" s="749"/>
      <c r="AG21" s="749"/>
      <c r="AH21" s="750"/>
      <c r="AI21" s="161"/>
      <c r="AJ21" s="428">
        <f t="shared" si="2"/>
        <v>25</v>
      </c>
      <c r="AK21" s="428"/>
      <c r="AL21" s="428"/>
      <c r="AM21" s="428"/>
      <c r="AN21" s="428"/>
      <c r="AO21" s="161"/>
      <c r="AP21" s="161"/>
      <c r="AQ21" s="428">
        <v>23</v>
      </c>
      <c r="AR21" s="428"/>
      <c r="AS21" s="428"/>
      <c r="AT21" s="428"/>
      <c r="AU21" s="161"/>
      <c r="AV21" s="161"/>
      <c r="AW21" s="319">
        <v>2</v>
      </c>
      <c r="AX21" s="319"/>
      <c r="AY21" s="319"/>
      <c r="AZ21" s="319"/>
    </row>
    <row r="22" spans="1:52" ht="16.5" customHeight="1" x14ac:dyDescent="0.15">
      <c r="B22" s="347" t="s">
        <v>147</v>
      </c>
      <c r="C22" s="347"/>
      <c r="D22" s="347"/>
      <c r="E22" s="347"/>
      <c r="F22" s="347"/>
      <c r="G22" s="751"/>
      <c r="H22" s="74"/>
      <c r="I22" s="428">
        <f t="shared" si="1"/>
        <v>40</v>
      </c>
      <c r="J22" s="428"/>
      <c r="K22" s="428"/>
      <c r="L22" s="428"/>
      <c r="M22" s="428"/>
      <c r="N22" s="161"/>
      <c r="O22" s="161"/>
      <c r="P22" s="428">
        <v>33</v>
      </c>
      <c r="Q22" s="428"/>
      <c r="R22" s="428"/>
      <c r="S22" s="428"/>
      <c r="T22" s="161"/>
      <c r="U22" s="161"/>
      <c r="V22" s="428">
        <v>7</v>
      </c>
      <c r="W22" s="428"/>
      <c r="X22" s="428"/>
      <c r="Y22" s="428"/>
      <c r="Z22" s="161"/>
      <c r="AA22" s="161"/>
      <c r="AB22" s="749" t="s">
        <v>649</v>
      </c>
      <c r="AC22" s="749"/>
      <c r="AD22" s="749"/>
      <c r="AE22" s="749"/>
      <c r="AF22" s="749"/>
      <c r="AG22" s="749"/>
      <c r="AH22" s="750"/>
      <c r="AI22" s="161"/>
      <c r="AJ22" s="428">
        <f t="shared" si="2"/>
        <v>82</v>
      </c>
      <c r="AK22" s="428"/>
      <c r="AL22" s="428"/>
      <c r="AM22" s="428"/>
      <c r="AN22" s="428"/>
      <c r="AO22" s="161"/>
      <c r="AP22" s="161"/>
      <c r="AQ22" s="428">
        <v>78</v>
      </c>
      <c r="AR22" s="428"/>
      <c r="AS22" s="428"/>
      <c r="AT22" s="428"/>
      <c r="AU22" s="161"/>
      <c r="AV22" s="161"/>
      <c r="AW22" s="319">
        <v>4</v>
      </c>
      <c r="AX22" s="319"/>
      <c r="AY22" s="319"/>
      <c r="AZ22" s="319"/>
    </row>
    <row r="23" spans="1:52" ht="16.5" customHeight="1" x14ac:dyDescent="0.15">
      <c r="B23" s="347" t="s">
        <v>391</v>
      </c>
      <c r="C23" s="347"/>
      <c r="D23" s="347"/>
      <c r="E23" s="347"/>
      <c r="F23" s="347"/>
      <c r="G23" s="751"/>
      <c r="H23" s="74"/>
      <c r="I23" s="428">
        <f t="shared" si="1"/>
        <v>107</v>
      </c>
      <c r="J23" s="428"/>
      <c r="K23" s="428"/>
      <c r="L23" s="428"/>
      <c r="M23" s="428"/>
      <c r="N23" s="161"/>
      <c r="O23" s="161"/>
      <c r="P23" s="428">
        <v>98</v>
      </c>
      <c r="Q23" s="428"/>
      <c r="R23" s="428"/>
      <c r="S23" s="428"/>
      <c r="T23" s="161"/>
      <c r="U23" s="161"/>
      <c r="V23" s="428">
        <v>9</v>
      </c>
      <c r="W23" s="428"/>
      <c r="X23" s="428"/>
      <c r="Y23" s="428"/>
      <c r="Z23" s="161"/>
      <c r="AA23" s="161"/>
      <c r="AB23" s="749" t="s">
        <v>650</v>
      </c>
      <c r="AC23" s="749"/>
      <c r="AD23" s="749"/>
      <c r="AE23" s="749"/>
      <c r="AF23" s="749"/>
      <c r="AG23" s="749"/>
      <c r="AH23" s="750"/>
      <c r="AI23" s="193"/>
      <c r="AJ23" s="428">
        <f t="shared" si="2"/>
        <v>192</v>
      </c>
      <c r="AK23" s="428"/>
      <c r="AL23" s="428"/>
      <c r="AM23" s="428"/>
      <c r="AN23" s="428"/>
      <c r="AO23" s="161"/>
      <c r="AP23" s="161"/>
      <c r="AQ23" s="428">
        <v>163</v>
      </c>
      <c r="AR23" s="428"/>
      <c r="AS23" s="428"/>
      <c r="AT23" s="428"/>
      <c r="AU23" s="161"/>
      <c r="AV23" s="161"/>
      <c r="AW23" s="319">
        <v>29</v>
      </c>
      <c r="AX23" s="319"/>
      <c r="AY23" s="319"/>
      <c r="AZ23" s="319"/>
    </row>
    <row r="24" spans="1:52" ht="16.5" customHeight="1" x14ac:dyDescent="0.15">
      <c r="B24" s="347" t="s">
        <v>482</v>
      </c>
      <c r="C24" s="347"/>
      <c r="D24" s="347"/>
      <c r="E24" s="347"/>
      <c r="F24" s="347"/>
      <c r="G24" s="751"/>
      <c r="H24" s="74"/>
      <c r="I24" s="428">
        <f t="shared" si="1"/>
        <v>84</v>
      </c>
      <c r="J24" s="428"/>
      <c r="K24" s="428"/>
      <c r="L24" s="428"/>
      <c r="M24" s="428"/>
      <c r="N24" s="161"/>
      <c r="O24" s="161"/>
      <c r="P24" s="428">
        <v>77</v>
      </c>
      <c r="Q24" s="428"/>
      <c r="R24" s="428"/>
      <c r="S24" s="428"/>
      <c r="T24" s="161"/>
      <c r="U24" s="161"/>
      <c r="V24" s="428">
        <v>7</v>
      </c>
      <c r="W24" s="428"/>
      <c r="X24" s="428"/>
      <c r="Y24" s="428"/>
      <c r="Z24" s="161"/>
      <c r="AA24" s="161"/>
      <c r="AB24" s="749" t="s">
        <v>452</v>
      </c>
      <c r="AC24" s="749"/>
      <c r="AD24" s="749"/>
      <c r="AE24" s="749"/>
      <c r="AF24" s="749"/>
      <c r="AG24" s="749"/>
      <c r="AH24" s="750"/>
      <c r="AI24" s="193"/>
      <c r="AJ24" s="428">
        <f t="shared" si="2"/>
        <v>7</v>
      </c>
      <c r="AK24" s="428"/>
      <c r="AL24" s="428"/>
      <c r="AM24" s="428"/>
      <c r="AN24" s="428"/>
      <c r="AO24" s="161"/>
      <c r="AP24" s="161"/>
      <c r="AQ24" s="428">
        <v>6</v>
      </c>
      <c r="AR24" s="428"/>
      <c r="AS24" s="428"/>
      <c r="AT24" s="428"/>
      <c r="AU24" s="161"/>
      <c r="AV24" s="161"/>
      <c r="AW24" s="319">
        <v>1</v>
      </c>
      <c r="AX24" s="319"/>
      <c r="AY24" s="319"/>
      <c r="AZ24" s="319"/>
    </row>
    <row r="25" spans="1:52" ht="16.5" customHeight="1" x14ac:dyDescent="0.15">
      <c r="B25" s="347" t="s">
        <v>249</v>
      </c>
      <c r="C25" s="347"/>
      <c r="D25" s="347"/>
      <c r="E25" s="347"/>
      <c r="F25" s="347"/>
      <c r="G25" s="751"/>
      <c r="H25" s="74"/>
      <c r="I25" s="428">
        <f t="shared" si="1"/>
        <v>49</v>
      </c>
      <c r="J25" s="428"/>
      <c r="K25" s="428"/>
      <c r="L25" s="428"/>
      <c r="M25" s="428"/>
      <c r="N25" s="161"/>
      <c r="O25" s="161"/>
      <c r="P25" s="428">
        <v>45</v>
      </c>
      <c r="Q25" s="428"/>
      <c r="R25" s="428"/>
      <c r="S25" s="428"/>
      <c r="T25" s="161"/>
      <c r="U25" s="161"/>
      <c r="V25" s="428">
        <v>4</v>
      </c>
      <c r="W25" s="428"/>
      <c r="X25" s="428"/>
      <c r="Y25" s="428"/>
      <c r="Z25" s="161"/>
      <c r="AA25" s="161"/>
      <c r="AB25" s="749" t="s">
        <v>484</v>
      </c>
      <c r="AC25" s="749"/>
      <c r="AD25" s="749"/>
      <c r="AE25" s="749"/>
      <c r="AF25" s="749"/>
      <c r="AG25" s="749"/>
      <c r="AH25" s="750"/>
      <c r="AI25" s="193"/>
      <c r="AJ25" s="428">
        <f t="shared" si="2"/>
        <v>25</v>
      </c>
      <c r="AK25" s="428"/>
      <c r="AL25" s="428"/>
      <c r="AM25" s="428"/>
      <c r="AN25" s="428"/>
      <c r="AO25" s="161"/>
      <c r="AP25" s="161"/>
      <c r="AQ25" s="428">
        <v>23</v>
      </c>
      <c r="AR25" s="428"/>
      <c r="AS25" s="428"/>
      <c r="AT25" s="428"/>
      <c r="AU25" s="161"/>
      <c r="AV25" s="161"/>
      <c r="AW25" s="319">
        <v>2</v>
      </c>
      <c r="AX25" s="319"/>
      <c r="AY25" s="319"/>
      <c r="AZ25" s="319"/>
    </row>
    <row r="26" spans="1:52" ht="16.5" customHeight="1" x14ac:dyDescent="0.15">
      <c r="B26" s="347" t="s">
        <v>608</v>
      </c>
      <c r="C26" s="347"/>
      <c r="D26" s="347"/>
      <c r="E26" s="347"/>
      <c r="F26" s="347"/>
      <c r="G26" s="751"/>
      <c r="H26" s="74"/>
      <c r="I26" s="428">
        <f t="shared" si="1"/>
        <v>80</v>
      </c>
      <c r="J26" s="428"/>
      <c r="K26" s="428"/>
      <c r="L26" s="428"/>
      <c r="M26" s="428"/>
      <c r="N26" s="161"/>
      <c r="O26" s="161"/>
      <c r="P26" s="428">
        <v>71</v>
      </c>
      <c r="Q26" s="428"/>
      <c r="R26" s="428"/>
      <c r="S26" s="428"/>
      <c r="T26" s="161"/>
      <c r="U26" s="161"/>
      <c r="V26" s="428">
        <v>9</v>
      </c>
      <c r="W26" s="428"/>
      <c r="X26" s="428"/>
      <c r="Y26" s="428"/>
      <c r="Z26" s="161"/>
      <c r="AA26" s="161"/>
      <c r="AB26" s="749" t="s">
        <v>231</v>
      </c>
      <c r="AC26" s="749"/>
      <c r="AD26" s="749"/>
      <c r="AE26" s="749"/>
      <c r="AF26" s="749"/>
      <c r="AG26" s="749"/>
      <c r="AH26" s="750"/>
      <c r="AI26" s="193"/>
      <c r="AJ26" s="428">
        <f t="shared" si="2"/>
        <v>7</v>
      </c>
      <c r="AK26" s="428"/>
      <c r="AL26" s="428"/>
      <c r="AM26" s="428"/>
      <c r="AN26" s="428"/>
      <c r="AO26" s="161"/>
      <c r="AP26" s="161"/>
      <c r="AQ26" s="428">
        <v>7</v>
      </c>
      <c r="AR26" s="428"/>
      <c r="AS26" s="428"/>
      <c r="AT26" s="428"/>
      <c r="AU26" s="161"/>
      <c r="AV26" s="161"/>
      <c r="AW26" s="319" t="s">
        <v>673</v>
      </c>
      <c r="AX26" s="319"/>
      <c r="AY26" s="319"/>
      <c r="AZ26" s="319"/>
    </row>
    <row r="27" spans="1:52" ht="16.5" customHeight="1" x14ac:dyDescent="0.15">
      <c r="A27" s="747" t="s">
        <v>260</v>
      </c>
      <c r="B27" s="747"/>
      <c r="C27" s="747"/>
      <c r="D27" s="747"/>
      <c r="E27" s="747"/>
      <c r="F27" s="747"/>
      <c r="G27" s="748"/>
      <c r="H27" s="74"/>
      <c r="I27" s="428">
        <f t="shared" ref="I27:I32" si="3">SUM(P27,V27)</f>
        <v>175</v>
      </c>
      <c r="J27" s="428"/>
      <c r="K27" s="428"/>
      <c r="L27" s="428"/>
      <c r="M27" s="428"/>
      <c r="N27" s="161"/>
      <c r="O27" s="161"/>
      <c r="P27" s="428">
        <v>163</v>
      </c>
      <c r="Q27" s="428"/>
      <c r="R27" s="428"/>
      <c r="S27" s="428"/>
      <c r="T27" s="161"/>
      <c r="U27" s="161"/>
      <c r="V27" s="428">
        <v>12</v>
      </c>
      <c r="W27" s="428"/>
      <c r="X27" s="428"/>
      <c r="Y27" s="428"/>
      <c r="Z27" s="161"/>
      <c r="AA27" s="161"/>
      <c r="AB27" s="749" t="s">
        <v>651</v>
      </c>
      <c r="AC27" s="749"/>
      <c r="AD27" s="749"/>
      <c r="AE27" s="749"/>
      <c r="AF27" s="749"/>
      <c r="AG27" s="749"/>
      <c r="AH27" s="750"/>
      <c r="AI27" s="193"/>
      <c r="AJ27" s="428">
        <f t="shared" ref="AJ27:AJ32" si="4">SUM(AQ27,AW27)</f>
        <v>55</v>
      </c>
      <c r="AK27" s="428"/>
      <c r="AL27" s="428"/>
      <c r="AM27" s="428"/>
      <c r="AN27" s="428"/>
      <c r="AO27" s="161"/>
      <c r="AP27" s="161"/>
      <c r="AQ27" s="428">
        <v>54</v>
      </c>
      <c r="AR27" s="428"/>
      <c r="AS27" s="428"/>
      <c r="AT27" s="428"/>
      <c r="AU27" s="161"/>
      <c r="AV27" s="161"/>
      <c r="AW27" s="319">
        <v>1</v>
      </c>
      <c r="AX27" s="319"/>
      <c r="AY27" s="319"/>
      <c r="AZ27" s="319"/>
    </row>
    <row r="28" spans="1:52" ht="16.5" customHeight="1" x14ac:dyDescent="0.15">
      <c r="A28" s="747" t="s">
        <v>611</v>
      </c>
      <c r="B28" s="747"/>
      <c r="C28" s="747"/>
      <c r="D28" s="747"/>
      <c r="E28" s="747"/>
      <c r="F28" s="747"/>
      <c r="G28" s="748"/>
      <c r="H28" s="74"/>
      <c r="I28" s="428">
        <f t="shared" si="3"/>
        <v>1874</v>
      </c>
      <c r="J28" s="428"/>
      <c r="K28" s="428"/>
      <c r="L28" s="428"/>
      <c r="M28" s="428"/>
      <c r="N28" s="161"/>
      <c r="O28" s="161"/>
      <c r="P28" s="428">
        <v>1743</v>
      </c>
      <c r="Q28" s="428"/>
      <c r="R28" s="428"/>
      <c r="S28" s="428"/>
      <c r="T28" s="161"/>
      <c r="U28" s="161"/>
      <c r="V28" s="428">
        <v>131</v>
      </c>
      <c r="W28" s="428"/>
      <c r="X28" s="428"/>
      <c r="Y28" s="428"/>
      <c r="Z28" s="161"/>
      <c r="AA28" s="161"/>
      <c r="AB28" s="749" t="s">
        <v>652</v>
      </c>
      <c r="AC28" s="749"/>
      <c r="AD28" s="749"/>
      <c r="AE28" s="749"/>
      <c r="AF28" s="749"/>
      <c r="AG28" s="749"/>
      <c r="AH28" s="750"/>
      <c r="AI28" s="193"/>
      <c r="AJ28" s="428">
        <f t="shared" si="4"/>
        <v>23</v>
      </c>
      <c r="AK28" s="428"/>
      <c r="AL28" s="428"/>
      <c r="AM28" s="428"/>
      <c r="AN28" s="428"/>
      <c r="AO28" s="161"/>
      <c r="AP28" s="161"/>
      <c r="AQ28" s="428">
        <v>22</v>
      </c>
      <c r="AR28" s="428"/>
      <c r="AS28" s="428"/>
      <c r="AT28" s="428"/>
      <c r="AU28" s="161"/>
      <c r="AV28" s="161"/>
      <c r="AW28" s="319">
        <v>1</v>
      </c>
      <c r="AX28" s="319"/>
      <c r="AY28" s="319"/>
      <c r="AZ28" s="319"/>
    </row>
    <row r="29" spans="1:52" ht="16.5" customHeight="1" x14ac:dyDescent="0.15">
      <c r="A29" s="747" t="s">
        <v>120</v>
      </c>
      <c r="B29" s="747"/>
      <c r="C29" s="747"/>
      <c r="D29" s="747"/>
      <c r="E29" s="747"/>
      <c r="F29" s="747"/>
      <c r="G29" s="748"/>
      <c r="H29" s="74"/>
      <c r="I29" s="428">
        <f t="shared" si="3"/>
        <v>116</v>
      </c>
      <c r="J29" s="428"/>
      <c r="K29" s="428"/>
      <c r="L29" s="428"/>
      <c r="M29" s="428"/>
      <c r="N29" s="161"/>
      <c r="O29" s="161"/>
      <c r="P29" s="428">
        <v>101</v>
      </c>
      <c r="Q29" s="428"/>
      <c r="R29" s="428"/>
      <c r="S29" s="428"/>
      <c r="T29" s="161"/>
      <c r="U29" s="161"/>
      <c r="V29" s="428">
        <v>15</v>
      </c>
      <c r="W29" s="428"/>
      <c r="X29" s="428"/>
      <c r="Y29" s="428"/>
      <c r="Z29" s="161"/>
      <c r="AA29" s="161"/>
      <c r="AB29" s="749" t="s">
        <v>487</v>
      </c>
      <c r="AC29" s="749"/>
      <c r="AD29" s="749"/>
      <c r="AE29" s="749"/>
      <c r="AF29" s="749"/>
      <c r="AG29" s="749"/>
      <c r="AH29" s="750"/>
      <c r="AI29" s="193"/>
      <c r="AJ29" s="428">
        <f t="shared" si="4"/>
        <v>47</v>
      </c>
      <c r="AK29" s="428"/>
      <c r="AL29" s="428"/>
      <c r="AM29" s="428"/>
      <c r="AN29" s="428"/>
      <c r="AO29" s="161"/>
      <c r="AP29" s="161"/>
      <c r="AQ29" s="428">
        <v>44</v>
      </c>
      <c r="AR29" s="428"/>
      <c r="AS29" s="428"/>
      <c r="AT29" s="428"/>
      <c r="AU29" s="161"/>
      <c r="AV29" s="161"/>
      <c r="AW29" s="319">
        <v>3</v>
      </c>
      <c r="AX29" s="319"/>
      <c r="AY29" s="319"/>
      <c r="AZ29" s="319"/>
    </row>
    <row r="30" spans="1:52" ht="16.5" customHeight="1" x14ac:dyDescent="0.15">
      <c r="A30" s="747" t="s">
        <v>613</v>
      </c>
      <c r="B30" s="747"/>
      <c r="C30" s="747"/>
      <c r="D30" s="747"/>
      <c r="E30" s="747"/>
      <c r="F30" s="747"/>
      <c r="G30" s="748"/>
      <c r="H30" s="74"/>
      <c r="I30" s="428">
        <f t="shared" si="3"/>
        <v>2515</v>
      </c>
      <c r="J30" s="428"/>
      <c r="K30" s="428"/>
      <c r="L30" s="428"/>
      <c r="M30" s="428"/>
      <c r="N30" s="161"/>
      <c r="O30" s="161"/>
      <c r="P30" s="428">
        <v>2409</v>
      </c>
      <c r="Q30" s="428"/>
      <c r="R30" s="428"/>
      <c r="S30" s="428"/>
      <c r="T30" s="161"/>
      <c r="U30" s="161"/>
      <c r="V30" s="428">
        <v>106</v>
      </c>
      <c r="W30" s="428"/>
      <c r="X30" s="428"/>
      <c r="Y30" s="428"/>
      <c r="Z30" s="161"/>
      <c r="AA30" s="161"/>
      <c r="AB30" s="749" t="s">
        <v>84</v>
      </c>
      <c r="AC30" s="749"/>
      <c r="AD30" s="749"/>
      <c r="AE30" s="749"/>
      <c r="AF30" s="749"/>
      <c r="AG30" s="749"/>
      <c r="AH30" s="750"/>
      <c r="AI30" s="193"/>
      <c r="AJ30" s="428">
        <f t="shared" si="4"/>
        <v>81</v>
      </c>
      <c r="AK30" s="428"/>
      <c r="AL30" s="428"/>
      <c r="AM30" s="428"/>
      <c r="AN30" s="428"/>
      <c r="AO30" s="161"/>
      <c r="AP30" s="161"/>
      <c r="AQ30" s="428">
        <v>64</v>
      </c>
      <c r="AR30" s="428"/>
      <c r="AS30" s="428"/>
      <c r="AT30" s="428"/>
      <c r="AU30" s="161"/>
      <c r="AV30" s="161"/>
      <c r="AW30" s="319">
        <v>17</v>
      </c>
      <c r="AX30" s="319"/>
      <c r="AY30" s="319"/>
      <c r="AZ30" s="319"/>
    </row>
    <row r="31" spans="1:52" ht="16.5" customHeight="1" x14ac:dyDescent="0.15">
      <c r="A31" s="747" t="s">
        <v>614</v>
      </c>
      <c r="B31" s="747"/>
      <c r="C31" s="747"/>
      <c r="D31" s="747"/>
      <c r="E31" s="747"/>
      <c r="F31" s="747"/>
      <c r="G31" s="748"/>
      <c r="H31" s="74"/>
      <c r="I31" s="428">
        <f t="shared" si="3"/>
        <v>20</v>
      </c>
      <c r="J31" s="428"/>
      <c r="K31" s="428"/>
      <c r="L31" s="428"/>
      <c r="M31" s="428"/>
      <c r="N31" s="161"/>
      <c r="O31" s="161"/>
      <c r="P31" s="428">
        <v>17</v>
      </c>
      <c r="Q31" s="428"/>
      <c r="R31" s="428"/>
      <c r="S31" s="428"/>
      <c r="T31" s="161"/>
      <c r="U31" s="161"/>
      <c r="V31" s="319">
        <v>3</v>
      </c>
      <c r="W31" s="319"/>
      <c r="X31" s="319"/>
      <c r="Y31" s="319"/>
      <c r="Z31" s="161"/>
      <c r="AA31" s="161"/>
      <c r="AB31" s="749" t="s">
        <v>653</v>
      </c>
      <c r="AC31" s="749"/>
      <c r="AD31" s="749"/>
      <c r="AE31" s="749"/>
      <c r="AF31" s="749"/>
      <c r="AG31" s="749"/>
      <c r="AH31" s="750"/>
      <c r="AI31" s="193"/>
      <c r="AJ31" s="428">
        <f t="shared" si="4"/>
        <v>516</v>
      </c>
      <c r="AK31" s="428"/>
      <c r="AL31" s="428"/>
      <c r="AM31" s="428"/>
      <c r="AN31" s="428"/>
      <c r="AO31" s="161"/>
      <c r="AP31" s="161"/>
      <c r="AQ31" s="428">
        <v>462</v>
      </c>
      <c r="AR31" s="428"/>
      <c r="AS31" s="428"/>
      <c r="AT31" s="428"/>
      <c r="AU31" s="161"/>
      <c r="AV31" s="161"/>
      <c r="AW31" s="319">
        <v>54</v>
      </c>
      <c r="AX31" s="319"/>
      <c r="AY31" s="319"/>
      <c r="AZ31" s="319"/>
    </row>
    <row r="32" spans="1:52" ht="16.5" customHeight="1" x14ac:dyDescent="0.15">
      <c r="A32" s="747" t="s">
        <v>498</v>
      </c>
      <c r="B32" s="747"/>
      <c r="C32" s="747"/>
      <c r="D32" s="747"/>
      <c r="E32" s="747"/>
      <c r="F32" s="747"/>
      <c r="G32" s="748"/>
      <c r="H32" s="74"/>
      <c r="I32" s="428">
        <f t="shared" si="3"/>
        <v>26</v>
      </c>
      <c r="J32" s="428"/>
      <c r="K32" s="428"/>
      <c r="L32" s="428"/>
      <c r="M32" s="428"/>
      <c r="N32" s="161"/>
      <c r="O32" s="161"/>
      <c r="P32" s="428">
        <v>25</v>
      </c>
      <c r="Q32" s="428"/>
      <c r="R32" s="428"/>
      <c r="S32" s="428"/>
      <c r="T32" s="161"/>
      <c r="U32" s="161"/>
      <c r="V32" s="428">
        <v>1</v>
      </c>
      <c r="W32" s="428"/>
      <c r="X32" s="428"/>
      <c r="Y32" s="428"/>
      <c r="Z32" s="161"/>
      <c r="AA32" s="161"/>
      <c r="AB32" s="749" t="s">
        <v>192</v>
      </c>
      <c r="AC32" s="749"/>
      <c r="AD32" s="749"/>
      <c r="AE32" s="749"/>
      <c r="AF32" s="749"/>
      <c r="AG32" s="749"/>
      <c r="AH32" s="750"/>
      <c r="AI32" s="193"/>
      <c r="AJ32" s="428">
        <f t="shared" si="4"/>
        <v>23</v>
      </c>
      <c r="AK32" s="428"/>
      <c r="AL32" s="428"/>
      <c r="AM32" s="428"/>
      <c r="AN32" s="428"/>
      <c r="AO32" s="161"/>
      <c r="AP32" s="161"/>
      <c r="AQ32" s="319">
        <v>20</v>
      </c>
      <c r="AR32" s="319"/>
      <c r="AS32" s="319"/>
      <c r="AT32" s="319"/>
      <c r="AU32" s="161"/>
      <c r="AV32" s="161"/>
      <c r="AW32" s="319">
        <v>3</v>
      </c>
      <c r="AX32" s="319"/>
      <c r="AY32" s="319"/>
      <c r="AZ32" s="319"/>
    </row>
    <row r="33" spans="1:52" ht="16.5" customHeight="1" x14ac:dyDescent="0.15">
      <c r="A33" s="747" t="s">
        <v>617</v>
      </c>
      <c r="B33" s="747"/>
      <c r="C33" s="747"/>
      <c r="D33" s="747"/>
      <c r="E33" s="747"/>
      <c r="F33" s="747"/>
      <c r="G33" s="748"/>
      <c r="H33" s="74"/>
      <c r="I33" s="428">
        <f t="shared" ref="I33:I42" si="5">SUM(P33,V33)</f>
        <v>9</v>
      </c>
      <c r="J33" s="428"/>
      <c r="K33" s="428"/>
      <c r="L33" s="428"/>
      <c r="M33" s="428"/>
      <c r="N33" s="161"/>
      <c r="O33" s="161"/>
      <c r="P33" s="428">
        <v>9</v>
      </c>
      <c r="Q33" s="428"/>
      <c r="R33" s="428"/>
      <c r="S33" s="428"/>
      <c r="T33" s="161"/>
      <c r="U33" s="161"/>
      <c r="V33" s="319" t="s">
        <v>673</v>
      </c>
      <c r="W33" s="319"/>
      <c r="X33" s="319"/>
      <c r="Y33" s="319"/>
      <c r="Z33" s="161"/>
      <c r="AA33" s="161"/>
      <c r="AB33" s="749" t="s">
        <v>20</v>
      </c>
      <c r="AC33" s="749"/>
      <c r="AD33" s="749"/>
      <c r="AE33" s="749"/>
      <c r="AF33" s="749"/>
      <c r="AG33" s="749"/>
      <c r="AH33" s="750"/>
      <c r="AI33" s="193"/>
      <c r="AJ33" s="428">
        <f t="shared" ref="AJ33:AJ45" si="6">SUM(AQ33,AW33)</f>
        <v>15</v>
      </c>
      <c r="AK33" s="428"/>
      <c r="AL33" s="428"/>
      <c r="AM33" s="428"/>
      <c r="AN33" s="428"/>
      <c r="AO33" s="161"/>
      <c r="AP33" s="161"/>
      <c r="AQ33" s="428">
        <v>14</v>
      </c>
      <c r="AR33" s="428"/>
      <c r="AS33" s="428"/>
      <c r="AT33" s="428"/>
      <c r="AU33" s="161"/>
      <c r="AV33" s="161"/>
      <c r="AW33" s="319">
        <v>1</v>
      </c>
      <c r="AX33" s="319"/>
      <c r="AY33" s="319"/>
      <c r="AZ33" s="319"/>
    </row>
    <row r="34" spans="1:52" ht="16.5" customHeight="1" x14ac:dyDescent="0.15">
      <c r="A34" s="747" t="s">
        <v>410</v>
      </c>
      <c r="B34" s="747"/>
      <c r="C34" s="747"/>
      <c r="D34" s="747"/>
      <c r="E34" s="747"/>
      <c r="F34" s="747"/>
      <c r="G34" s="748"/>
      <c r="H34" s="74"/>
      <c r="I34" s="428">
        <f t="shared" si="5"/>
        <v>981</v>
      </c>
      <c r="J34" s="428"/>
      <c r="K34" s="428"/>
      <c r="L34" s="428"/>
      <c r="M34" s="428"/>
      <c r="N34" s="161"/>
      <c r="O34" s="161"/>
      <c r="P34" s="428">
        <v>915</v>
      </c>
      <c r="Q34" s="428"/>
      <c r="R34" s="428"/>
      <c r="S34" s="428"/>
      <c r="T34" s="161"/>
      <c r="U34" s="161"/>
      <c r="V34" s="428">
        <v>66</v>
      </c>
      <c r="W34" s="428"/>
      <c r="X34" s="428"/>
      <c r="Y34" s="428"/>
      <c r="Z34" s="161"/>
      <c r="AA34" s="161"/>
      <c r="AB34" s="749" t="s">
        <v>402</v>
      </c>
      <c r="AC34" s="749"/>
      <c r="AD34" s="749"/>
      <c r="AE34" s="749"/>
      <c r="AF34" s="749"/>
      <c r="AG34" s="749"/>
      <c r="AH34" s="750"/>
      <c r="AI34" s="193"/>
      <c r="AJ34" s="428">
        <f t="shared" si="6"/>
        <v>1</v>
      </c>
      <c r="AK34" s="428"/>
      <c r="AL34" s="428"/>
      <c r="AM34" s="428"/>
      <c r="AN34" s="428"/>
      <c r="AO34" s="161"/>
      <c r="AP34" s="161"/>
      <c r="AQ34" s="428">
        <v>1</v>
      </c>
      <c r="AR34" s="428"/>
      <c r="AS34" s="428"/>
      <c r="AT34" s="428"/>
      <c r="AU34" s="161"/>
      <c r="AV34" s="161"/>
      <c r="AW34" s="319" t="s">
        <v>673</v>
      </c>
      <c r="AX34" s="319"/>
      <c r="AY34" s="319"/>
      <c r="AZ34" s="319"/>
    </row>
    <row r="35" spans="1:52" ht="16.5" customHeight="1" x14ac:dyDescent="0.15">
      <c r="A35" s="747" t="s">
        <v>621</v>
      </c>
      <c r="B35" s="747"/>
      <c r="C35" s="747"/>
      <c r="D35" s="747"/>
      <c r="E35" s="747"/>
      <c r="F35" s="747"/>
      <c r="G35" s="748"/>
      <c r="H35" s="74"/>
      <c r="I35" s="428">
        <f t="shared" si="5"/>
        <v>123</v>
      </c>
      <c r="J35" s="428"/>
      <c r="K35" s="428"/>
      <c r="L35" s="428"/>
      <c r="M35" s="428"/>
      <c r="N35" s="161"/>
      <c r="O35" s="161"/>
      <c r="P35" s="428">
        <v>112</v>
      </c>
      <c r="Q35" s="428"/>
      <c r="R35" s="428"/>
      <c r="S35" s="428"/>
      <c r="T35" s="161"/>
      <c r="U35" s="161"/>
      <c r="V35" s="428">
        <v>11</v>
      </c>
      <c r="W35" s="428"/>
      <c r="X35" s="428"/>
      <c r="Y35" s="428"/>
      <c r="Z35" s="161"/>
      <c r="AA35" s="161"/>
      <c r="AB35" s="749" t="s">
        <v>445</v>
      </c>
      <c r="AC35" s="749"/>
      <c r="AD35" s="749"/>
      <c r="AE35" s="749"/>
      <c r="AF35" s="749"/>
      <c r="AG35" s="749"/>
      <c r="AH35" s="750"/>
      <c r="AI35" s="193"/>
      <c r="AJ35" s="428">
        <f t="shared" si="6"/>
        <v>4</v>
      </c>
      <c r="AK35" s="428"/>
      <c r="AL35" s="428"/>
      <c r="AM35" s="428"/>
      <c r="AN35" s="428"/>
      <c r="AO35" s="161"/>
      <c r="AP35" s="161"/>
      <c r="AQ35" s="428">
        <v>4</v>
      </c>
      <c r="AR35" s="428"/>
      <c r="AS35" s="428"/>
      <c r="AT35" s="428"/>
      <c r="AU35" s="161"/>
      <c r="AV35" s="161"/>
      <c r="AW35" s="319" t="s">
        <v>673</v>
      </c>
      <c r="AX35" s="319"/>
      <c r="AY35" s="319"/>
      <c r="AZ35" s="319"/>
    </row>
    <row r="36" spans="1:52" ht="16.5" customHeight="1" x14ac:dyDescent="0.15">
      <c r="A36" s="747" t="s">
        <v>49</v>
      </c>
      <c r="B36" s="747"/>
      <c r="C36" s="747"/>
      <c r="D36" s="747"/>
      <c r="E36" s="747"/>
      <c r="F36" s="747"/>
      <c r="G36" s="748"/>
      <c r="H36" s="74"/>
      <c r="I36" s="428">
        <f t="shared" si="5"/>
        <v>373</v>
      </c>
      <c r="J36" s="428"/>
      <c r="K36" s="428"/>
      <c r="L36" s="428"/>
      <c r="M36" s="428"/>
      <c r="N36" s="161"/>
      <c r="O36" s="161"/>
      <c r="P36" s="428">
        <v>349</v>
      </c>
      <c r="Q36" s="428"/>
      <c r="R36" s="428"/>
      <c r="S36" s="428"/>
      <c r="T36" s="161"/>
      <c r="U36" s="161"/>
      <c r="V36" s="428">
        <v>24</v>
      </c>
      <c r="W36" s="428"/>
      <c r="X36" s="428"/>
      <c r="Y36" s="428"/>
      <c r="Z36" s="161"/>
      <c r="AA36" s="161"/>
      <c r="AB36" s="749" t="s">
        <v>654</v>
      </c>
      <c r="AC36" s="749"/>
      <c r="AD36" s="749"/>
      <c r="AE36" s="749"/>
      <c r="AF36" s="749"/>
      <c r="AG36" s="749"/>
      <c r="AH36" s="750"/>
      <c r="AI36" s="193"/>
      <c r="AJ36" s="428">
        <f t="shared" si="6"/>
        <v>7</v>
      </c>
      <c r="AK36" s="428"/>
      <c r="AL36" s="428"/>
      <c r="AM36" s="428"/>
      <c r="AN36" s="428"/>
      <c r="AO36" s="161"/>
      <c r="AP36" s="161"/>
      <c r="AQ36" s="428">
        <v>5</v>
      </c>
      <c r="AR36" s="428"/>
      <c r="AS36" s="428"/>
      <c r="AT36" s="428"/>
      <c r="AU36" s="161"/>
      <c r="AV36" s="161"/>
      <c r="AW36" s="319">
        <v>2</v>
      </c>
      <c r="AX36" s="319"/>
      <c r="AY36" s="319"/>
      <c r="AZ36" s="319"/>
    </row>
    <row r="37" spans="1:52" ht="16.5" customHeight="1" x14ac:dyDescent="0.15">
      <c r="A37" s="747" t="s">
        <v>622</v>
      </c>
      <c r="B37" s="747"/>
      <c r="C37" s="747"/>
      <c r="D37" s="747"/>
      <c r="E37" s="747"/>
      <c r="F37" s="747"/>
      <c r="G37" s="748"/>
      <c r="H37" s="74"/>
      <c r="I37" s="428">
        <f t="shared" si="5"/>
        <v>86</v>
      </c>
      <c r="J37" s="428"/>
      <c r="K37" s="428"/>
      <c r="L37" s="428"/>
      <c r="M37" s="428"/>
      <c r="N37" s="161"/>
      <c r="O37" s="161"/>
      <c r="P37" s="428">
        <v>77</v>
      </c>
      <c r="Q37" s="428"/>
      <c r="R37" s="428"/>
      <c r="S37" s="428"/>
      <c r="T37" s="161"/>
      <c r="U37" s="161"/>
      <c r="V37" s="428">
        <v>9</v>
      </c>
      <c r="W37" s="428"/>
      <c r="X37" s="428"/>
      <c r="Y37" s="428"/>
      <c r="Z37" s="161"/>
      <c r="AA37" s="161"/>
      <c r="AB37" s="749" t="s">
        <v>365</v>
      </c>
      <c r="AC37" s="749"/>
      <c r="AD37" s="749"/>
      <c r="AE37" s="749"/>
      <c r="AF37" s="749"/>
      <c r="AG37" s="749"/>
      <c r="AH37" s="750"/>
      <c r="AI37" s="193"/>
      <c r="AJ37" s="428">
        <f t="shared" si="6"/>
        <v>1</v>
      </c>
      <c r="AK37" s="428"/>
      <c r="AL37" s="428"/>
      <c r="AM37" s="428"/>
      <c r="AN37" s="428"/>
      <c r="AO37" s="161"/>
      <c r="AP37" s="161"/>
      <c r="AQ37" s="428">
        <v>1</v>
      </c>
      <c r="AR37" s="428"/>
      <c r="AS37" s="428"/>
      <c r="AT37" s="428"/>
      <c r="AU37" s="161"/>
      <c r="AV37" s="161"/>
      <c r="AW37" s="319" t="s">
        <v>673</v>
      </c>
      <c r="AX37" s="319"/>
      <c r="AY37" s="319"/>
      <c r="AZ37" s="319"/>
    </row>
    <row r="38" spans="1:52" ht="16.5" customHeight="1" x14ac:dyDescent="0.15">
      <c r="A38" s="747" t="s">
        <v>623</v>
      </c>
      <c r="B38" s="747"/>
      <c r="C38" s="747"/>
      <c r="D38" s="747"/>
      <c r="E38" s="747"/>
      <c r="F38" s="747"/>
      <c r="G38" s="748"/>
      <c r="H38" s="74"/>
      <c r="I38" s="428">
        <f t="shared" si="5"/>
        <v>28</v>
      </c>
      <c r="J38" s="428"/>
      <c r="K38" s="428"/>
      <c r="L38" s="428"/>
      <c r="M38" s="428"/>
      <c r="N38" s="161"/>
      <c r="O38" s="161"/>
      <c r="P38" s="428">
        <v>26</v>
      </c>
      <c r="Q38" s="428"/>
      <c r="R38" s="428"/>
      <c r="S38" s="428"/>
      <c r="T38" s="161"/>
      <c r="U38" s="161"/>
      <c r="V38" s="428">
        <v>2</v>
      </c>
      <c r="W38" s="428"/>
      <c r="X38" s="428"/>
      <c r="Y38" s="428"/>
      <c r="Z38" s="161"/>
      <c r="AA38" s="161"/>
      <c r="AB38" s="749" t="s">
        <v>18</v>
      </c>
      <c r="AC38" s="749"/>
      <c r="AD38" s="749"/>
      <c r="AE38" s="749"/>
      <c r="AF38" s="749"/>
      <c r="AG38" s="749"/>
      <c r="AH38" s="750"/>
      <c r="AI38" s="193"/>
      <c r="AJ38" s="428">
        <f t="shared" si="6"/>
        <v>1</v>
      </c>
      <c r="AK38" s="428"/>
      <c r="AL38" s="428"/>
      <c r="AM38" s="428"/>
      <c r="AN38" s="428"/>
      <c r="AO38" s="161"/>
      <c r="AP38" s="161"/>
      <c r="AQ38" s="428">
        <v>1</v>
      </c>
      <c r="AR38" s="428"/>
      <c r="AS38" s="428"/>
      <c r="AT38" s="428"/>
      <c r="AU38" s="161"/>
      <c r="AV38" s="161"/>
      <c r="AW38" s="319" t="s">
        <v>673</v>
      </c>
      <c r="AX38" s="319"/>
      <c r="AY38" s="319"/>
      <c r="AZ38" s="319"/>
    </row>
    <row r="39" spans="1:52" ht="16.5" customHeight="1" x14ac:dyDescent="0.15">
      <c r="A39" s="747" t="s">
        <v>388</v>
      </c>
      <c r="B39" s="747"/>
      <c r="C39" s="747"/>
      <c r="D39" s="747"/>
      <c r="E39" s="747"/>
      <c r="F39" s="747"/>
      <c r="G39" s="748"/>
      <c r="H39" s="74"/>
      <c r="I39" s="428">
        <f t="shared" si="5"/>
        <v>455</v>
      </c>
      <c r="J39" s="428"/>
      <c r="K39" s="428"/>
      <c r="L39" s="428"/>
      <c r="M39" s="428"/>
      <c r="N39" s="161"/>
      <c r="O39" s="161"/>
      <c r="P39" s="428">
        <v>438</v>
      </c>
      <c r="Q39" s="428"/>
      <c r="R39" s="428"/>
      <c r="S39" s="428"/>
      <c r="T39" s="161"/>
      <c r="U39" s="161"/>
      <c r="V39" s="428">
        <v>17</v>
      </c>
      <c r="W39" s="428"/>
      <c r="X39" s="428"/>
      <c r="Y39" s="428"/>
      <c r="Z39" s="161"/>
      <c r="AA39" s="161"/>
      <c r="AB39" s="749" t="s">
        <v>655</v>
      </c>
      <c r="AC39" s="749"/>
      <c r="AD39" s="749"/>
      <c r="AE39" s="749"/>
      <c r="AF39" s="749"/>
      <c r="AG39" s="749"/>
      <c r="AH39" s="750"/>
      <c r="AI39" s="193"/>
      <c r="AJ39" s="428">
        <f t="shared" si="6"/>
        <v>12</v>
      </c>
      <c r="AK39" s="428"/>
      <c r="AL39" s="428"/>
      <c r="AM39" s="428"/>
      <c r="AN39" s="428"/>
      <c r="AO39" s="161"/>
      <c r="AP39" s="161"/>
      <c r="AQ39" s="428">
        <v>10</v>
      </c>
      <c r="AR39" s="428"/>
      <c r="AS39" s="428"/>
      <c r="AT39" s="428"/>
      <c r="AU39" s="161"/>
      <c r="AV39" s="161"/>
      <c r="AW39" s="319">
        <v>2</v>
      </c>
      <c r="AX39" s="319"/>
      <c r="AY39" s="319"/>
      <c r="AZ39" s="319"/>
    </row>
    <row r="40" spans="1:52" ht="16.5" customHeight="1" x14ac:dyDescent="0.15">
      <c r="A40" s="747" t="s">
        <v>626</v>
      </c>
      <c r="B40" s="747"/>
      <c r="C40" s="747"/>
      <c r="D40" s="747"/>
      <c r="E40" s="747"/>
      <c r="F40" s="747"/>
      <c r="G40" s="748"/>
      <c r="H40" s="74"/>
      <c r="I40" s="428">
        <f t="shared" si="5"/>
        <v>539</v>
      </c>
      <c r="J40" s="428"/>
      <c r="K40" s="428"/>
      <c r="L40" s="428"/>
      <c r="M40" s="428"/>
      <c r="N40" s="161"/>
      <c r="O40" s="161"/>
      <c r="P40" s="428">
        <v>484</v>
      </c>
      <c r="Q40" s="428"/>
      <c r="R40" s="428"/>
      <c r="S40" s="428"/>
      <c r="T40" s="161"/>
      <c r="U40" s="161"/>
      <c r="V40" s="428">
        <v>55</v>
      </c>
      <c r="W40" s="428"/>
      <c r="X40" s="428"/>
      <c r="Y40" s="428"/>
      <c r="Z40" s="161"/>
      <c r="AA40" s="161"/>
      <c r="AB40" s="749" t="s">
        <v>656</v>
      </c>
      <c r="AC40" s="749"/>
      <c r="AD40" s="749"/>
      <c r="AE40" s="749"/>
      <c r="AF40" s="749"/>
      <c r="AG40" s="749"/>
      <c r="AH40" s="750"/>
      <c r="AI40" s="193"/>
      <c r="AJ40" s="428">
        <f t="shared" si="6"/>
        <v>2</v>
      </c>
      <c r="AK40" s="428"/>
      <c r="AL40" s="428"/>
      <c r="AM40" s="428"/>
      <c r="AN40" s="428"/>
      <c r="AO40" s="161"/>
      <c r="AP40" s="161"/>
      <c r="AQ40" s="428">
        <v>2</v>
      </c>
      <c r="AR40" s="428"/>
      <c r="AS40" s="428"/>
      <c r="AT40" s="428"/>
      <c r="AU40" s="161"/>
      <c r="AV40" s="161"/>
      <c r="AW40" s="319" t="s">
        <v>673</v>
      </c>
      <c r="AX40" s="319"/>
      <c r="AY40" s="319"/>
      <c r="AZ40" s="319"/>
    </row>
    <row r="41" spans="1:52" ht="16.5" customHeight="1" x14ac:dyDescent="0.15">
      <c r="A41" s="747" t="s">
        <v>628</v>
      </c>
      <c r="B41" s="747"/>
      <c r="C41" s="747"/>
      <c r="D41" s="747"/>
      <c r="E41" s="747"/>
      <c r="F41" s="747"/>
      <c r="G41" s="748"/>
      <c r="H41" s="74"/>
      <c r="I41" s="428">
        <f t="shared" si="5"/>
        <v>1152</v>
      </c>
      <c r="J41" s="428"/>
      <c r="K41" s="428"/>
      <c r="L41" s="428"/>
      <c r="M41" s="428"/>
      <c r="N41" s="161"/>
      <c r="O41" s="161"/>
      <c r="P41" s="428">
        <v>969</v>
      </c>
      <c r="Q41" s="428"/>
      <c r="R41" s="428"/>
      <c r="S41" s="428"/>
      <c r="T41" s="161"/>
      <c r="U41" s="161"/>
      <c r="V41" s="428">
        <v>183</v>
      </c>
      <c r="W41" s="428"/>
      <c r="X41" s="428"/>
      <c r="Y41" s="428"/>
      <c r="Z41" s="161"/>
      <c r="AA41" s="161"/>
      <c r="AB41" s="749" t="s">
        <v>237</v>
      </c>
      <c r="AC41" s="749"/>
      <c r="AD41" s="749"/>
      <c r="AE41" s="749"/>
      <c r="AF41" s="749"/>
      <c r="AG41" s="749"/>
      <c r="AH41" s="750"/>
      <c r="AI41" s="193"/>
      <c r="AJ41" s="428">
        <f t="shared" si="6"/>
        <v>39</v>
      </c>
      <c r="AK41" s="428"/>
      <c r="AL41" s="428"/>
      <c r="AM41" s="428"/>
      <c r="AN41" s="428"/>
      <c r="AO41" s="161"/>
      <c r="AP41" s="161"/>
      <c r="AQ41" s="428">
        <v>34</v>
      </c>
      <c r="AR41" s="428"/>
      <c r="AS41" s="428"/>
      <c r="AT41" s="428"/>
      <c r="AU41" s="161"/>
      <c r="AV41" s="161"/>
      <c r="AW41" s="319">
        <v>5</v>
      </c>
      <c r="AX41" s="319"/>
      <c r="AY41" s="319"/>
      <c r="AZ41" s="319"/>
    </row>
    <row r="42" spans="1:52" ht="16.5" customHeight="1" x14ac:dyDescent="0.15">
      <c r="A42" s="747" t="s">
        <v>30</v>
      </c>
      <c r="B42" s="747"/>
      <c r="C42" s="747"/>
      <c r="D42" s="747"/>
      <c r="E42" s="747"/>
      <c r="F42" s="747"/>
      <c r="G42" s="748"/>
      <c r="H42" s="74"/>
      <c r="I42" s="428">
        <f t="shared" si="5"/>
        <v>20</v>
      </c>
      <c r="J42" s="428"/>
      <c r="K42" s="428"/>
      <c r="L42" s="428"/>
      <c r="M42" s="428"/>
      <c r="N42" s="161"/>
      <c r="O42" s="161"/>
      <c r="P42" s="428">
        <v>17</v>
      </c>
      <c r="Q42" s="428"/>
      <c r="R42" s="428"/>
      <c r="S42" s="428"/>
      <c r="T42" s="161"/>
      <c r="U42" s="161"/>
      <c r="V42" s="428">
        <v>3</v>
      </c>
      <c r="W42" s="428"/>
      <c r="X42" s="428"/>
      <c r="Y42" s="428"/>
      <c r="Z42" s="161"/>
      <c r="AA42" s="161"/>
      <c r="AB42" s="749" t="s">
        <v>473</v>
      </c>
      <c r="AC42" s="749"/>
      <c r="AD42" s="749"/>
      <c r="AE42" s="749"/>
      <c r="AF42" s="749"/>
      <c r="AG42" s="749"/>
      <c r="AH42" s="750"/>
      <c r="AI42" s="193"/>
      <c r="AJ42" s="428">
        <f t="shared" si="6"/>
        <v>44</v>
      </c>
      <c r="AK42" s="428"/>
      <c r="AL42" s="428"/>
      <c r="AM42" s="428"/>
      <c r="AN42" s="428"/>
      <c r="AO42" s="161"/>
      <c r="AP42" s="161"/>
      <c r="AQ42" s="428">
        <v>41</v>
      </c>
      <c r="AR42" s="428"/>
      <c r="AS42" s="428"/>
      <c r="AT42" s="428"/>
      <c r="AU42" s="161"/>
      <c r="AV42" s="161"/>
      <c r="AW42" s="319">
        <v>3</v>
      </c>
      <c r="AX42" s="319"/>
      <c r="AY42" s="319"/>
      <c r="AZ42" s="319"/>
    </row>
    <row r="43" spans="1:52" ht="16.5" customHeight="1" x14ac:dyDescent="0.15">
      <c r="A43" s="747" t="s">
        <v>632</v>
      </c>
      <c r="B43" s="747"/>
      <c r="C43" s="747"/>
      <c r="D43" s="747"/>
      <c r="E43" s="747"/>
      <c r="F43" s="747"/>
      <c r="G43" s="748"/>
      <c r="H43" s="74"/>
      <c r="I43" s="428">
        <f t="shared" ref="I43:I48" si="7">SUM(P43,V43)</f>
        <v>42</v>
      </c>
      <c r="J43" s="428"/>
      <c r="K43" s="428"/>
      <c r="L43" s="428"/>
      <c r="M43" s="428"/>
      <c r="N43" s="161"/>
      <c r="O43" s="161"/>
      <c r="P43" s="428">
        <v>38</v>
      </c>
      <c r="Q43" s="428"/>
      <c r="R43" s="428"/>
      <c r="S43" s="428"/>
      <c r="T43" s="161"/>
      <c r="U43" s="161"/>
      <c r="V43" s="319">
        <v>4</v>
      </c>
      <c r="W43" s="319"/>
      <c r="X43" s="319"/>
      <c r="Y43" s="319"/>
      <c r="Z43" s="161"/>
      <c r="AA43" s="161"/>
      <c r="AB43" s="749" t="s">
        <v>657</v>
      </c>
      <c r="AC43" s="749"/>
      <c r="AD43" s="749"/>
      <c r="AE43" s="749"/>
      <c r="AF43" s="749"/>
      <c r="AG43" s="749"/>
      <c r="AH43" s="750"/>
      <c r="AI43" s="193"/>
      <c r="AJ43" s="428">
        <f t="shared" si="6"/>
        <v>22</v>
      </c>
      <c r="AK43" s="428"/>
      <c r="AL43" s="428"/>
      <c r="AM43" s="428"/>
      <c r="AN43" s="428"/>
      <c r="AO43" s="161"/>
      <c r="AP43" s="161"/>
      <c r="AQ43" s="428">
        <v>21</v>
      </c>
      <c r="AR43" s="428"/>
      <c r="AS43" s="428"/>
      <c r="AT43" s="428"/>
      <c r="AU43" s="161"/>
      <c r="AV43" s="161"/>
      <c r="AW43" s="319">
        <v>1</v>
      </c>
      <c r="AX43" s="319"/>
      <c r="AY43" s="319"/>
      <c r="AZ43" s="319"/>
    </row>
    <row r="44" spans="1:52" ht="16.5" customHeight="1" x14ac:dyDescent="0.15">
      <c r="A44" s="747" t="s">
        <v>634</v>
      </c>
      <c r="B44" s="747"/>
      <c r="C44" s="747"/>
      <c r="D44" s="747"/>
      <c r="E44" s="747"/>
      <c r="F44" s="747"/>
      <c r="G44" s="748"/>
      <c r="H44" s="74"/>
      <c r="I44" s="428">
        <f t="shared" si="7"/>
        <v>33</v>
      </c>
      <c r="J44" s="428"/>
      <c r="K44" s="428"/>
      <c r="L44" s="428"/>
      <c r="M44" s="428"/>
      <c r="N44" s="161"/>
      <c r="O44" s="161"/>
      <c r="P44" s="428">
        <v>29</v>
      </c>
      <c r="Q44" s="428"/>
      <c r="R44" s="428"/>
      <c r="S44" s="428"/>
      <c r="T44" s="161"/>
      <c r="U44" s="161"/>
      <c r="V44" s="319">
        <v>4</v>
      </c>
      <c r="W44" s="319"/>
      <c r="X44" s="319"/>
      <c r="Y44" s="319"/>
      <c r="Z44" s="161"/>
      <c r="AA44" s="161"/>
      <c r="AB44" s="749" t="s">
        <v>658</v>
      </c>
      <c r="AC44" s="749"/>
      <c r="AD44" s="749"/>
      <c r="AE44" s="749"/>
      <c r="AF44" s="749"/>
      <c r="AG44" s="749"/>
      <c r="AH44" s="750"/>
      <c r="AI44" s="193"/>
      <c r="AJ44" s="428">
        <f t="shared" si="6"/>
        <v>24</v>
      </c>
      <c r="AK44" s="428"/>
      <c r="AL44" s="428"/>
      <c r="AM44" s="428"/>
      <c r="AN44" s="428"/>
      <c r="AO44" s="161"/>
      <c r="AP44" s="161"/>
      <c r="AQ44" s="428">
        <v>19</v>
      </c>
      <c r="AR44" s="428"/>
      <c r="AS44" s="428"/>
      <c r="AT44" s="428"/>
      <c r="AU44" s="161"/>
      <c r="AV44" s="161"/>
      <c r="AW44" s="319">
        <v>5</v>
      </c>
      <c r="AX44" s="319"/>
      <c r="AY44" s="319"/>
      <c r="AZ44" s="319"/>
    </row>
    <row r="45" spans="1:52" ht="16.5" customHeight="1" x14ac:dyDescent="0.15">
      <c r="A45" s="747" t="s">
        <v>635</v>
      </c>
      <c r="B45" s="747"/>
      <c r="C45" s="747"/>
      <c r="D45" s="747"/>
      <c r="E45" s="747"/>
      <c r="F45" s="747"/>
      <c r="G45" s="748"/>
      <c r="H45" s="74"/>
      <c r="I45" s="428">
        <f t="shared" si="7"/>
        <v>31</v>
      </c>
      <c r="J45" s="428"/>
      <c r="K45" s="428"/>
      <c r="L45" s="428"/>
      <c r="M45" s="428"/>
      <c r="N45" s="161"/>
      <c r="O45" s="161"/>
      <c r="P45" s="428">
        <v>27</v>
      </c>
      <c r="Q45" s="428"/>
      <c r="R45" s="428"/>
      <c r="S45" s="428"/>
      <c r="T45" s="161"/>
      <c r="U45" s="161"/>
      <c r="V45" s="428">
        <v>4</v>
      </c>
      <c r="W45" s="428"/>
      <c r="X45" s="428"/>
      <c r="Y45" s="428"/>
      <c r="Z45" s="161"/>
      <c r="AA45" s="161"/>
      <c r="AB45" s="749" t="s">
        <v>638</v>
      </c>
      <c r="AC45" s="749"/>
      <c r="AD45" s="749"/>
      <c r="AE45" s="749"/>
      <c r="AF45" s="749"/>
      <c r="AG45" s="749"/>
      <c r="AH45" s="750"/>
      <c r="AI45" s="193"/>
      <c r="AJ45" s="428">
        <f t="shared" si="6"/>
        <v>6</v>
      </c>
      <c r="AK45" s="428"/>
      <c r="AL45" s="428"/>
      <c r="AM45" s="428"/>
      <c r="AN45" s="428"/>
      <c r="AO45" s="161"/>
      <c r="AP45" s="161"/>
      <c r="AQ45" s="428">
        <v>6</v>
      </c>
      <c r="AR45" s="428"/>
      <c r="AS45" s="428"/>
      <c r="AT45" s="428"/>
      <c r="AU45" s="161"/>
      <c r="AV45" s="161"/>
      <c r="AW45" s="319" t="s">
        <v>673</v>
      </c>
      <c r="AX45" s="319"/>
      <c r="AY45" s="319"/>
      <c r="AZ45" s="319"/>
    </row>
    <row r="46" spans="1:52" ht="16.5" customHeight="1" x14ac:dyDescent="0.15">
      <c r="A46" s="747" t="s">
        <v>636</v>
      </c>
      <c r="B46" s="747"/>
      <c r="C46" s="747"/>
      <c r="D46" s="747"/>
      <c r="E46" s="747"/>
      <c r="F46" s="747"/>
      <c r="G46" s="748"/>
      <c r="H46" s="74"/>
      <c r="I46" s="428">
        <f t="shared" si="7"/>
        <v>14</v>
      </c>
      <c r="J46" s="428"/>
      <c r="K46" s="428"/>
      <c r="L46" s="428"/>
      <c r="M46" s="428"/>
      <c r="N46" s="161"/>
      <c r="O46" s="161"/>
      <c r="P46" s="428">
        <v>13</v>
      </c>
      <c r="Q46" s="428"/>
      <c r="R46" s="428"/>
      <c r="S46" s="428"/>
      <c r="T46" s="161"/>
      <c r="U46" s="161"/>
      <c r="V46" s="428">
        <v>1</v>
      </c>
      <c r="W46" s="428"/>
      <c r="X46" s="428"/>
      <c r="Y46" s="428"/>
      <c r="Z46" s="161"/>
      <c r="AA46" s="161"/>
      <c r="AB46" s="764" t="s">
        <v>659</v>
      </c>
      <c r="AC46" s="764"/>
      <c r="AD46" s="764"/>
      <c r="AE46" s="764"/>
      <c r="AF46" s="764"/>
      <c r="AG46" s="764"/>
      <c r="AH46" s="765"/>
      <c r="AI46" s="199"/>
      <c r="AJ46" s="428">
        <f>SUM(AQ46,AW46)</f>
        <v>889</v>
      </c>
      <c r="AK46" s="428"/>
      <c r="AL46" s="428"/>
      <c r="AM46" s="428"/>
      <c r="AN46" s="428"/>
      <c r="AO46" s="161"/>
      <c r="AP46" s="161"/>
      <c r="AQ46" s="428">
        <v>848</v>
      </c>
      <c r="AR46" s="428"/>
      <c r="AS46" s="428"/>
      <c r="AT46" s="428"/>
      <c r="AU46" s="161"/>
      <c r="AV46" s="161"/>
      <c r="AW46" s="319">
        <v>41</v>
      </c>
      <c r="AX46" s="319"/>
      <c r="AY46" s="319"/>
      <c r="AZ46" s="319"/>
    </row>
    <row r="47" spans="1:52" ht="16.5" customHeight="1" x14ac:dyDescent="0.15">
      <c r="A47" s="747" t="s">
        <v>413</v>
      </c>
      <c r="B47" s="747"/>
      <c r="C47" s="747"/>
      <c r="D47" s="747"/>
      <c r="E47" s="747"/>
      <c r="F47" s="747"/>
      <c r="G47" s="748"/>
      <c r="H47" s="74"/>
      <c r="I47" s="428">
        <f t="shared" si="7"/>
        <v>19</v>
      </c>
      <c r="J47" s="428"/>
      <c r="K47" s="428"/>
      <c r="L47" s="428"/>
      <c r="M47" s="428"/>
      <c r="N47" s="161"/>
      <c r="O47" s="161"/>
      <c r="P47" s="428">
        <v>17</v>
      </c>
      <c r="Q47" s="428"/>
      <c r="R47" s="428"/>
      <c r="S47" s="428"/>
      <c r="T47" s="161"/>
      <c r="U47" s="161"/>
      <c r="V47" s="428">
        <v>2</v>
      </c>
      <c r="W47" s="428"/>
      <c r="X47" s="428"/>
      <c r="Y47" s="428"/>
      <c r="Z47" s="161"/>
      <c r="AA47" s="161"/>
      <c r="AB47" s="764"/>
      <c r="AC47" s="764"/>
      <c r="AD47" s="764"/>
      <c r="AE47" s="764"/>
      <c r="AF47" s="764"/>
      <c r="AG47" s="764"/>
      <c r="AH47" s="765"/>
      <c r="AI47" s="199"/>
      <c r="AJ47" s="428"/>
      <c r="AK47" s="428"/>
      <c r="AL47" s="428"/>
      <c r="AM47" s="428"/>
      <c r="AN47" s="428"/>
      <c r="AO47" s="161"/>
      <c r="AP47" s="161"/>
      <c r="AQ47" s="428"/>
      <c r="AR47" s="428"/>
      <c r="AS47" s="428"/>
      <c r="AT47" s="428"/>
      <c r="AU47" s="161"/>
      <c r="AV47" s="161"/>
      <c r="AW47" s="319"/>
      <c r="AX47" s="319"/>
      <c r="AY47" s="319"/>
      <c r="AZ47" s="319"/>
    </row>
    <row r="48" spans="1:52" ht="16.5" customHeight="1" x14ac:dyDescent="0.15">
      <c r="A48" s="747" t="s">
        <v>660</v>
      </c>
      <c r="B48" s="747"/>
      <c r="C48" s="747"/>
      <c r="D48" s="747"/>
      <c r="E48" s="747"/>
      <c r="F48" s="747"/>
      <c r="G48" s="748"/>
      <c r="H48" s="74"/>
      <c r="I48" s="428">
        <f t="shared" si="7"/>
        <v>6</v>
      </c>
      <c r="J48" s="428"/>
      <c r="K48" s="428"/>
      <c r="L48" s="428"/>
      <c r="M48" s="428"/>
      <c r="N48" s="161"/>
      <c r="O48" s="161"/>
      <c r="P48" s="428">
        <v>5</v>
      </c>
      <c r="Q48" s="428"/>
      <c r="R48" s="428"/>
      <c r="S48" s="428"/>
      <c r="T48" s="161"/>
      <c r="U48" s="161"/>
      <c r="V48" s="428">
        <v>1</v>
      </c>
      <c r="W48" s="428"/>
      <c r="X48" s="428"/>
      <c r="Y48" s="428"/>
      <c r="Z48" s="161"/>
      <c r="AA48" s="161"/>
      <c r="AB48" s="764"/>
      <c r="AC48" s="764"/>
      <c r="AD48" s="764"/>
      <c r="AE48" s="764"/>
      <c r="AF48" s="764"/>
      <c r="AG48" s="764"/>
      <c r="AH48" s="765"/>
      <c r="AI48" s="199"/>
      <c r="AJ48" s="428"/>
      <c r="AK48" s="428"/>
      <c r="AL48" s="428"/>
      <c r="AM48" s="428"/>
      <c r="AN48" s="428"/>
      <c r="AO48" s="161"/>
      <c r="AP48" s="161"/>
      <c r="AQ48" s="428"/>
      <c r="AR48" s="428"/>
      <c r="AS48" s="428"/>
      <c r="AT48" s="428"/>
      <c r="AU48" s="161"/>
      <c r="AV48" s="161"/>
      <c r="AW48" s="319"/>
      <c r="AX48" s="319"/>
      <c r="AY48" s="319"/>
      <c r="AZ48" s="319"/>
    </row>
    <row r="49" spans="1:53" ht="4.5" customHeight="1" x14ac:dyDescent="0.15">
      <c r="A49" s="62"/>
      <c r="B49" s="62"/>
      <c r="C49" s="62"/>
      <c r="D49" s="62"/>
      <c r="E49" s="62"/>
      <c r="F49" s="62"/>
      <c r="G49" s="63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B49" s="62"/>
      <c r="AC49" s="62"/>
      <c r="AD49" s="62"/>
      <c r="AE49" s="62"/>
      <c r="AF49" s="62"/>
      <c r="AG49" s="62"/>
      <c r="AH49" s="63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</row>
    <row r="50" spans="1:53" ht="4.5" customHeight="1" x14ac:dyDescent="0.15">
      <c r="BA50" s="64"/>
    </row>
    <row r="51" spans="1:53" ht="15.75" customHeight="1" x14ac:dyDescent="0.15">
      <c r="A51" s="50" t="s">
        <v>607</v>
      </c>
      <c r="BA51" s="53" t="s">
        <v>234</v>
      </c>
    </row>
    <row r="52" spans="1:53" ht="12" customHeight="1" x14ac:dyDescent="0.15"/>
    <row r="53" spans="1:53" ht="12" customHeight="1" x14ac:dyDescent="0.15"/>
    <row r="54" spans="1:53" ht="12" customHeight="1" x14ac:dyDescent="0.15"/>
    <row r="55" spans="1:53" ht="12" customHeight="1" x14ac:dyDescent="0.15"/>
    <row r="56" spans="1:53" ht="12" customHeight="1" x14ac:dyDescent="0.15"/>
    <row r="57" spans="1:53" ht="12" customHeight="1" x14ac:dyDescent="0.15"/>
    <row r="58" spans="1:53" ht="12" customHeight="1" x14ac:dyDescent="0.15"/>
    <row r="59" spans="1:53" ht="12" customHeight="1" x14ac:dyDescent="0.15"/>
    <row r="60" spans="1:53" ht="12" customHeight="1" x14ac:dyDescent="0.15"/>
    <row r="61" spans="1:53" ht="12" customHeight="1" x14ac:dyDescent="0.15"/>
    <row r="62" spans="1:53" ht="12" customHeight="1" x14ac:dyDescent="0.15"/>
    <row r="63" spans="1:53" ht="12" customHeight="1" x14ac:dyDescent="0.15"/>
    <row r="64" spans="1:53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</sheetData>
  <mergeCells count="340">
    <mergeCell ref="AP2:BA2"/>
    <mergeCell ref="A4:G5"/>
    <mergeCell ref="H4:N5"/>
    <mergeCell ref="O4:T4"/>
    <mergeCell ref="U4:Z4"/>
    <mergeCell ref="AB4:AH5"/>
    <mergeCell ref="AI4:AO5"/>
    <mergeCell ref="AP4:AU4"/>
    <mergeCell ref="AV4:BA4"/>
    <mergeCell ref="O5:T5"/>
    <mergeCell ref="AW7:AZ7"/>
    <mergeCell ref="A8:G8"/>
    <mergeCell ref="AB8:AH8"/>
    <mergeCell ref="AJ8:AN8"/>
    <mergeCell ref="AQ8:AT8"/>
    <mergeCell ref="AW8:AZ8"/>
    <mergeCell ref="AQ9:AT9"/>
    <mergeCell ref="AW9:AZ9"/>
    <mergeCell ref="U5:Z5"/>
    <mergeCell ref="AP5:AU5"/>
    <mergeCell ref="AV5:BA5"/>
    <mergeCell ref="A7:G7"/>
    <mergeCell ref="I7:M8"/>
    <mergeCell ref="P7:S8"/>
    <mergeCell ref="V7:Y8"/>
    <mergeCell ref="AB7:AH7"/>
    <mergeCell ref="AJ7:AN7"/>
    <mergeCell ref="AQ7:AT7"/>
    <mergeCell ref="A10:G10"/>
    <mergeCell ref="AB10:AH10"/>
    <mergeCell ref="AJ10:AN10"/>
    <mergeCell ref="AQ10:AT10"/>
    <mergeCell ref="AW10:AZ10"/>
    <mergeCell ref="A9:G9"/>
    <mergeCell ref="I9:M10"/>
    <mergeCell ref="P9:S10"/>
    <mergeCell ref="V9:Y10"/>
    <mergeCell ref="AB9:AH9"/>
    <mergeCell ref="AJ9:AN9"/>
    <mergeCell ref="AQ11:AT11"/>
    <mergeCell ref="AW11:AZ11"/>
    <mergeCell ref="B12:G12"/>
    <mergeCell ref="I12:M12"/>
    <mergeCell ref="P12:S12"/>
    <mergeCell ref="V12:Y12"/>
    <mergeCell ref="AB12:AH12"/>
    <mergeCell ref="AJ12:AN12"/>
    <mergeCell ref="AQ12:AT12"/>
    <mergeCell ref="AW12:AZ12"/>
    <mergeCell ref="B11:G11"/>
    <mergeCell ref="I11:M11"/>
    <mergeCell ref="P11:S11"/>
    <mergeCell ref="V11:Y11"/>
    <mergeCell ref="AB11:AH11"/>
    <mergeCell ref="AJ11:AN11"/>
    <mergeCell ref="AQ13:AT13"/>
    <mergeCell ref="AW13:AZ13"/>
    <mergeCell ref="A14:G14"/>
    <mergeCell ref="AB14:AH14"/>
    <mergeCell ref="AJ14:AN14"/>
    <mergeCell ref="AQ14:AT14"/>
    <mergeCell ref="AW14:AZ14"/>
    <mergeCell ref="A13:G13"/>
    <mergeCell ref="I13:M14"/>
    <mergeCell ref="P13:S14"/>
    <mergeCell ref="V13:Y14"/>
    <mergeCell ref="AB13:AH13"/>
    <mergeCell ref="AJ13:AN13"/>
    <mergeCell ref="AQ15:AT15"/>
    <mergeCell ref="AW15:AZ15"/>
    <mergeCell ref="A16:G16"/>
    <mergeCell ref="I16:M16"/>
    <mergeCell ref="P16:S16"/>
    <mergeCell ref="V16:Y16"/>
    <mergeCell ref="AB16:AH16"/>
    <mergeCell ref="AJ16:AN16"/>
    <mergeCell ref="AQ16:AT16"/>
    <mergeCell ref="AW16:AZ16"/>
    <mergeCell ref="A15:G15"/>
    <mergeCell ref="I15:M15"/>
    <mergeCell ref="P15:S15"/>
    <mergeCell ref="V15:Y15"/>
    <mergeCell ref="AB15:AH15"/>
    <mergeCell ref="AJ15:AN15"/>
    <mergeCell ref="AQ17:AT17"/>
    <mergeCell ref="AW17:AZ17"/>
    <mergeCell ref="B18:G18"/>
    <mergeCell ref="I18:M18"/>
    <mergeCell ref="P18:S18"/>
    <mergeCell ref="V18:Y18"/>
    <mergeCell ref="AB18:AH18"/>
    <mergeCell ref="AJ18:AN18"/>
    <mergeCell ref="AQ18:AT18"/>
    <mergeCell ref="AW18:AZ18"/>
    <mergeCell ref="B17:G17"/>
    <mergeCell ref="I17:M17"/>
    <mergeCell ref="P17:S17"/>
    <mergeCell ref="V17:Y17"/>
    <mergeCell ref="AB17:AH17"/>
    <mergeCell ref="AJ17:AN17"/>
    <mergeCell ref="AQ19:AT19"/>
    <mergeCell ref="AW19:AZ19"/>
    <mergeCell ref="B20:G20"/>
    <mergeCell ref="I20:M20"/>
    <mergeCell ref="P20:S20"/>
    <mergeCell ref="V20:Y20"/>
    <mergeCell ref="AB20:AH20"/>
    <mergeCell ref="AJ20:AN20"/>
    <mergeCell ref="AQ20:AT20"/>
    <mergeCell ref="AW20:AZ20"/>
    <mergeCell ref="B19:G19"/>
    <mergeCell ref="I19:M19"/>
    <mergeCell ref="P19:S19"/>
    <mergeCell ref="V19:Y19"/>
    <mergeCell ref="AB19:AH19"/>
    <mergeCell ref="AJ19:AN19"/>
    <mergeCell ref="AQ21:AT21"/>
    <mergeCell ref="AW21:AZ21"/>
    <mergeCell ref="B22:G22"/>
    <mergeCell ref="I22:M22"/>
    <mergeCell ref="P22:S22"/>
    <mergeCell ref="V22:Y22"/>
    <mergeCell ref="AB22:AH22"/>
    <mergeCell ref="AJ22:AN22"/>
    <mergeCell ref="AQ22:AT22"/>
    <mergeCell ref="AW22:AZ22"/>
    <mergeCell ref="B21:G21"/>
    <mergeCell ref="I21:M21"/>
    <mergeCell ref="P21:S21"/>
    <mergeCell ref="V21:Y21"/>
    <mergeCell ref="AB21:AH21"/>
    <mergeCell ref="AJ21:AN21"/>
    <mergeCell ref="AQ23:AT23"/>
    <mergeCell ref="AW23:AZ23"/>
    <mergeCell ref="B24:G24"/>
    <mergeCell ref="I24:M24"/>
    <mergeCell ref="P24:S24"/>
    <mergeCell ref="V24:Y24"/>
    <mergeCell ref="AB24:AH24"/>
    <mergeCell ref="AJ24:AN24"/>
    <mergeCell ref="AQ24:AT24"/>
    <mergeCell ref="AW24:AZ24"/>
    <mergeCell ref="B23:G23"/>
    <mergeCell ref="I23:M23"/>
    <mergeCell ref="P23:S23"/>
    <mergeCell ref="V23:Y23"/>
    <mergeCell ref="AB23:AH23"/>
    <mergeCell ref="AJ23:AN23"/>
    <mergeCell ref="AQ25:AT25"/>
    <mergeCell ref="AW25:AZ25"/>
    <mergeCell ref="B26:G26"/>
    <mergeCell ref="I26:M26"/>
    <mergeCell ref="P26:S26"/>
    <mergeCell ref="V26:Y26"/>
    <mergeCell ref="AB26:AH26"/>
    <mergeCell ref="AJ26:AN26"/>
    <mergeCell ref="AQ26:AT26"/>
    <mergeCell ref="AW26:AZ26"/>
    <mergeCell ref="B25:G25"/>
    <mergeCell ref="I25:M25"/>
    <mergeCell ref="P25:S25"/>
    <mergeCell ref="V25:Y25"/>
    <mergeCell ref="AB25:AH25"/>
    <mergeCell ref="AJ25:AN25"/>
    <mergeCell ref="AQ27:AT27"/>
    <mergeCell ref="AW27:AZ27"/>
    <mergeCell ref="A28:G28"/>
    <mergeCell ref="I28:M28"/>
    <mergeCell ref="P28:S28"/>
    <mergeCell ref="V28:Y28"/>
    <mergeCell ref="AB28:AH28"/>
    <mergeCell ref="AJ28:AN28"/>
    <mergeCell ref="AQ28:AT28"/>
    <mergeCell ref="AW28:AZ28"/>
    <mergeCell ref="A27:G27"/>
    <mergeCell ref="I27:M27"/>
    <mergeCell ref="P27:S27"/>
    <mergeCell ref="V27:Y27"/>
    <mergeCell ref="AB27:AH27"/>
    <mergeCell ref="AJ27:AN27"/>
    <mergeCell ref="AQ29:AT29"/>
    <mergeCell ref="AW29:AZ29"/>
    <mergeCell ref="A30:G30"/>
    <mergeCell ref="I30:M30"/>
    <mergeCell ref="P30:S30"/>
    <mergeCell ref="V30:Y30"/>
    <mergeCell ref="AB30:AH30"/>
    <mergeCell ref="AJ30:AN30"/>
    <mergeCell ref="AQ30:AT30"/>
    <mergeCell ref="AW30:AZ30"/>
    <mergeCell ref="A29:G29"/>
    <mergeCell ref="I29:M29"/>
    <mergeCell ref="P29:S29"/>
    <mergeCell ref="V29:Y29"/>
    <mergeCell ref="AB29:AH29"/>
    <mergeCell ref="AJ29:AN29"/>
    <mergeCell ref="AQ31:AT31"/>
    <mergeCell ref="AW31:AZ31"/>
    <mergeCell ref="A32:G32"/>
    <mergeCell ref="I32:M32"/>
    <mergeCell ref="P32:S32"/>
    <mergeCell ref="V32:Y32"/>
    <mergeCell ref="AB32:AH32"/>
    <mergeCell ref="AJ32:AN32"/>
    <mergeCell ref="AQ32:AT32"/>
    <mergeCell ref="AW32:AZ32"/>
    <mergeCell ref="A31:G31"/>
    <mergeCell ref="I31:M31"/>
    <mergeCell ref="P31:S31"/>
    <mergeCell ref="V31:Y31"/>
    <mergeCell ref="AB31:AH31"/>
    <mergeCell ref="AJ31:AN31"/>
    <mergeCell ref="AQ33:AT33"/>
    <mergeCell ref="AW33:AZ33"/>
    <mergeCell ref="A34:G34"/>
    <mergeCell ref="I34:M34"/>
    <mergeCell ref="P34:S34"/>
    <mergeCell ref="V34:Y34"/>
    <mergeCell ref="AB34:AH34"/>
    <mergeCell ref="AJ34:AN34"/>
    <mergeCell ref="AQ34:AT34"/>
    <mergeCell ref="AW34:AZ34"/>
    <mergeCell ref="A33:G33"/>
    <mergeCell ref="I33:M33"/>
    <mergeCell ref="P33:S33"/>
    <mergeCell ref="V33:Y33"/>
    <mergeCell ref="AB33:AH33"/>
    <mergeCell ref="AJ33:AN33"/>
    <mergeCell ref="AQ35:AT35"/>
    <mergeCell ref="AW35:AZ35"/>
    <mergeCell ref="A36:G36"/>
    <mergeCell ref="I36:M36"/>
    <mergeCell ref="P36:S36"/>
    <mergeCell ref="V36:Y36"/>
    <mergeCell ref="AB36:AH36"/>
    <mergeCell ref="AJ36:AN36"/>
    <mergeCell ref="AQ36:AT36"/>
    <mergeCell ref="AW36:AZ36"/>
    <mergeCell ref="A35:G35"/>
    <mergeCell ref="I35:M35"/>
    <mergeCell ref="P35:S35"/>
    <mergeCell ref="V35:Y35"/>
    <mergeCell ref="AB35:AH35"/>
    <mergeCell ref="AJ35:AN35"/>
    <mergeCell ref="AQ37:AT37"/>
    <mergeCell ref="AW37:AZ37"/>
    <mergeCell ref="A38:G38"/>
    <mergeCell ref="I38:M38"/>
    <mergeCell ref="P38:S38"/>
    <mergeCell ref="V38:Y38"/>
    <mergeCell ref="AB38:AH38"/>
    <mergeCell ref="AJ38:AN38"/>
    <mergeCell ref="AQ38:AT38"/>
    <mergeCell ref="AW38:AZ38"/>
    <mergeCell ref="A37:G37"/>
    <mergeCell ref="I37:M37"/>
    <mergeCell ref="P37:S37"/>
    <mergeCell ref="V37:Y37"/>
    <mergeCell ref="AB37:AH37"/>
    <mergeCell ref="AJ37:AN37"/>
    <mergeCell ref="AQ39:AT39"/>
    <mergeCell ref="AW39:AZ39"/>
    <mergeCell ref="A40:G40"/>
    <mergeCell ref="I40:M40"/>
    <mergeCell ref="P40:S40"/>
    <mergeCell ref="V40:Y40"/>
    <mergeCell ref="AB40:AH40"/>
    <mergeCell ref="AJ40:AN40"/>
    <mergeCell ref="AQ40:AT40"/>
    <mergeCell ref="AW40:AZ40"/>
    <mergeCell ref="A39:G39"/>
    <mergeCell ref="I39:M39"/>
    <mergeCell ref="P39:S39"/>
    <mergeCell ref="V39:Y39"/>
    <mergeCell ref="AB39:AH39"/>
    <mergeCell ref="AJ39:AN39"/>
    <mergeCell ref="AQ41:AT41"/>
    <mergeCell ref="AW41:AZ41"/>
    <mergeCell ref="A42:G42"/>
    <mergeCell ref="I42:M42"/>
    <mergeCell ref="P42:S42"/>
    <mergeCell ref="V42:Y42"/>
    <mergeCell ref="AB42:AH42"/>
    <mergeCell ref="AJ42:AN42"/>
    <mergeCell ref="AQ42:AT42"/>
    <mergeCell ref="AW42:AZ42"/>
    <mergeCell ref="A41:G41"/>
    <mergeCell ref="I41:M41"/>
    <mergeCell ref="P41:S41"/>
    <mergeCell ref="V41:Y41"/>
    <mergeCell ref="AB41:AH41"/>
    <mergeCell ref="AJ41:AN41"/>
    <mergeCell ref="AQ43:AT43"/>
    <mergeCell ref="AW43:AZ43"/>
    <mergeCell ref="A44:G44"/>
    <mergeCell ref="I44:M44"/>
    <mergeCell ref="P44:S44"/>
    <mergeCell ref="V44:Y44"/>
    <mergeCell ref="AB44:AH44"/>
    <mergeCell ref="AJ44:AN44"/>
    <mergeCell ref="AQ44:AT44"/>
    <mergeCell ref="AW44:AZ44"/>
    <mergeCell ref="A43:G43"/>
    <mergeCell ref="I43:M43"/>
    <mergeCell ref="P43:S43"/>
    <mergeCell ref="V43:Y43"/>
    <mergeCell ref="AB43:AH43"/>
    <mergeCell ref="AJ43:AN43"/>
    <mergeCell ref="AQ45:AT45"/>
    <mergeCell ref="AW45:AZ45"/>
    <mergeCell ref="A46:G46"/>
    <mergeCell ref="I46:M46"/>
    <mergeCell ref="P46:S46"/>
    <mergeCell ref="V46:Y46"/>
    <mergeCell ref="AB46:AH46"/>
    <mergeCell ref="AJ46:AN46"/>
    <mergeCell ref="AQ46:AT46"/>
    <mergeCell ref="AW46:AZ46"/>
    <mergeCell ref="A45:G45"/>
    <mergeCell ref="I45:M45"/>
    <mergeCell ref="P45:S45"/>
    <mergeCell ref="V45:Y45"/>
    <mergeCell ref="AB45:AH45"/>
    <mergeCell ref="AJ45:AN45"/>
    <mergeCell ref="AQ47:AT47"/>
    <mergeCell ref="AW47:AZ47"/>
    <mergeCell ref="A48:G48"/>
    <mergeCell ref="I48:M48"/>
    <mergeCell ref="P48:S48"/>
    <mergeCell ref="V48:Y48"/>
    <mergeCell ref="AB48:AH48"/>
    <mergeCell ref="AJ48:AN48"/>
    <mergeCell ref="AQ48:AT48"/>
    <mergeCell ref="AW48:AZ48"/>
    <mergeCell ref="A47:G47"/>
    <mergeCell ref="I47:M47"/>
    <mergeCell ref="P47:S47"/>
    <mergeCell ref="V47:Y47"/>
    <mergeCell ref="AB47:AH47"/>
    <mergeCell ref="AJ47:AN47"/>
  </mergeCells>
  <phoneticPr fontId="23"/>
  <pageMargins left="0.78740157480314965" right="0.78740157480314965" top="0.78740157480314965" bottom="0.70866141732283472" header="0.51181102362204722" footer="0.51181102362204722"/>
  <pageSetup paperSize="9" scale="95" firstPageNumber="0" orientation="portrait" r:id="rId1"/>
  <headerFooter alignWithMargins="0">
    <oddFooter>&amp;C&amp;"ＭＳ 明朝,標準"&amp;10－&amp;A－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view="pageBreakPreview" zoomScale="96" zoomScaleNormal="100" zoomScaleSheetLayoutView="96" workbookViewId="0"/>
  </sheetViews>
  <sheetFormatPr defaultColWidth="9" defaultRowHeight="13.5" x14ac:dyDescent="0.15"/>
  <cols>
    <col min="1" max="4" width="9.625" style="2" customWidth="1"/>
    <col min="5" max="5" width="10" style="3" customWidth="1"/>
    <col min="6" max="9" width="9.625" style="2" customWidth="1"/>
    <col min="10" max="11" width="10.625" style="2" customWidth="1"/>
    <col min="12" max="12" width="9" style="2" bestFit="1"/>
    <col min="13" max="16384" width="9" style="2"/>
  </cols>
  <sheetData>
    <row r="1" spans="1:9" ht="12.75" customHeight="1" x14ac:dyDescent="0.15"/>
    <row r="2" spans="1:9" ht="42.75" customHeight="1" x14ac:dyDescent="0.25">
      <c r="A2" s="256" t="s">
        <v>675</v>
      </c>
      <c r="B2" s="256"/>
      <c r="C2" s="256"/>
      <c r="D2" s="256"/>
      <c r="E2" s="256"/>
      <c r="F2" s="256"/>
      <c r="G2" s="256"/>
      <c r="H2" s="256"/>
      <c r="I2" s="256"/>
    </row>
    <row r="3" spans="1:9" x14ac:dyDescent="0.15">
      <c r="B3" s="2" t="s">
        <v>13</v>
      </c>
    </row>
    <row r="4" spans="1:9" x14ac:dyDescent="0.15">
      <c r="A4" s="2" t="s">
        <v>19</v>
      </c>
      <c r="B4" s="4">
        <f>SUM('18,19'!S7:V7,'18,19'!AH7:AK7,'18,19'!AW7:AZ7)</f>
        <v>1993</v>
      </c>
    </row>
    <row r="5" spans="1:9" x14ac:dyDescent="0.15">
      <c r="A5" s="2" t="s">
        <v>21</v>
      </c>
      <c r="B5" s="4">
        <f>SUM('18,19'!S13:V13,'18,19'!AH13:AK13,'18,19'!AW13:AZ13)</f>
        <v>2321</v>
      </c>
      <c r="C5"/>
    </row>
    <row r="6" spans="1:9" x14ac:dyDescent="0.15">
      <c r="A6" s="2" t="s">
        <v>24</v>
      </c>
      <c r="B6" s="4">
        <f>SUM('18,19'!S19:V19,'18,19'!AH19:AK19,'18,19'!AW19:AZ19)</f>
        <v>2481</v>
      </c>
    </row>
    <row r="7" spans="1:9" x14ac:dyDescent="0.15">
      <c r="A7" s="2" t="s">
        <v>11</v>
      </c>
      <c r="B7" s="4">
        <f>SUM('18,19'!S25:V25,'18,19'!AH25:AK25,'18,19'!AW25:AZ25)</f>
        <v>2574</v>
      </c>
      <c r="E7" s="255" t="s">
        <v>8</v>
      </c>
    </row>
    <row r="8" spans="1:9" x14ac:dyDescent="0.15">
      <c r="A8" s="2" t="s">
        <v>2</v>
      </c>
      <c r="B8" s="4">
        <f>SUM('18,19'!S31:V31,'18,19'!AH31:AK31,'18,19'!AW31:AZ31)</f>
        <v>2643</v>
      </c>
      <c r="E8" s="255"/>
    </row>
    <row r="9" spans="1:9" x14ac:dyDescent="0.15">
      <c r="A9" s="2" t="s">
        <v>25</v>
      </c>
      <c r="B9" s="4">
        <f>SUM('18,19'!S37:V37,'18,19'!AH37:AK37,'18,19'!AW37:AZ37)</f>
        <v>2693</v>
      </c>
      <c r="E9" s="255" t="s">
        <v>31</v>
      </c>
    </row>
    <row r="10" spans="1:9" x14ac:dyDescent="0.15">
      <c r="A10" s="2" t="s">
        <v>33</v>
      </c>
      <c r="B10" s="4">
        <f>SUM('18,19'!S43:V43,'18,19'!AH43:AK43,'18,19'!AW43:AZ43)</f>
        <v>3025</v>
      </c>
      <c r="E10" s="255"/>
    </row>
    <row r="11" spans="1:9" x14ac:dyDescent="0.15">
      <c r="A11" s="2" t="s">
        <v>35</v>
      </c>
      <c r="B11" s="4">
        <f>SUM('18,19'!S49:V49,'18,19'!AH49:AK49,'18,19'!AW49:AZ49)</f>
        <v>3491</v>
      </c>
      <c r="E11" s="255" t="s">
        <v>39</v>
      </c>
    </row>
    <row r="12" spans="1:9" x14ac:dyDescent="0.15">
      <c r="A12" s="2" t="s">
        <v>42</v>
      </c>
      <c r="B12" s="4">
        <f>SUM('18,19'!S55:V55,'18,19'!AH55:AK55,'18,19'!AW55:AZ55)</f>
        <v>4075</v>
      </c>
      <c r="E12" s="255"/>
    </row>
    <row r="13" spans="1:9" x14ac:dyDescent="0.15">
      <c r="A13" s="2" t="s">
        <v>45</v>
      </c>
      <c r="B13" s="4">
        <f>SUM('18,19'!S61:V61,'18,19'!AH61:AK61,'18,19'!AW61:AZ61)</f>
        <v>4628</v>
      </c>
      <c r="E13" s="255" t="s">
        <v>50</v>
      </c>
    </row>
    <row r="14" spans="1:9" x14ac:dyDescent="0.15">
      <c r="A14" s="2" t="s">
        <v>55</v>
      </c>
      <c r="B14" s="4">
        <f>SUM('18,19'!S67:V67,'18,19'!AH67:AK67,'18,19'!AW67:AZ67)</f>
        <v>3995</v>
      </c>
      <c r="E14" s="255"/>
    </row>
    <row r="15" spans="1:9" x14ac:dyDescent="0.15">
      <c r="A15" s="2" t="s">
        <v>16</v>
      </c>
      <c r="B15" s="4">
        <f>SUM('18,19'!BY7:CB7,'18,19'!CN7:CQ7,'18,19'!DC7:DF7)</f>
        <v>3621</v>
      </c>
      <c r="E15" s="255" t="s">
        <v>7</v>
      </c>
    </row>
    <row r="16" spans="1:9" x14ac:dyDescent="0.15">
      <c r="A16" s="2" t="s">
        <v>61</v>
      </c>
      <c r="B16" s="4">
        <f>SUM('18,19'!BY13:CB13,'18,19'!CN13:CQ13,'18,19'!DC13:DF13)</f>
        <v>3689</v>
      </c>
      <c r="E16" s="255"/>
    </row>
    <row r="17" spans="1:5" x14ac:dyDescent="0.15">
      <c r="A17" s="2" t="s">
        <v>4</v>
      </c>
      <c r="B17" s="4">
        <f>SUM('18,19'!BY19:CB19,'18,19'!CN19:CQ19,'18,19'!DC19:DF19)</f>
        <v>4355</v>
      </c>
      <c r="E17" s="255" t="s">
        <v>64</v>
      </c>
    </row>
    <row r="18" spans="1:5" x14ac:dyDescent="0.15">
      <c r="A18" s="2" t="s">
        <v>65</v>
      </c>
      <c r="B18" s="4">
        <f>SUM('18,19'!BY25:CB25,'18,19'!CN25:CQ25,'18,19'!DC25:DF25)</f>
        <v>4602</v>
      </c>
      <c r="E18" s="255"/>
    </row>
    <row r="19" spans="1:5" x14ac:dyDescent="0.15">
      <c r="A19" s="2" t="s">
        <v>54</v>
      </c>
      <c r="B19" s="4">
        <f>SUM('18,19'!BY31:CB31,'18,19'!CN31:CQ31,'18,19'!DC31:DF31)</f>
        <v>3402</v>
      </c>
      <c r="E19" s="255" t="s">
        <v>68</v>
      </c>
    </row>
    <row r="20" spans="1:5" x14ac:dyDescent="0.15">
      <c r="A20" s="2" t="s">
        <v>72</v>
      </c>
      <c r="B20" s="4">
        <f>SUM('18,19'!BY37:CB37,'18,19'!CN37:CQ37,'18,19'!DC37:DF37)</f>
        <v>2155</v>
      </c>
      <c r="E20" s="255"/>
    </row>
    <row r="21" spans="1:5" x14ac:dyDescent="0.15">
      <c r="A21" s="2" t="s">
        <v>29</v>
      </c>
      <c r="B21" s="4">
        <f>SUM('18,19'!BY43:CB43,'18,19'!CN43:CQ43,'18,19'!DC43:DF43)</f>
        <v>1107</v>
      </c>
      <c r="E21" s="255" t="s">
        <v>74</v>
      </c>
    </row>
    <row r="22" spans="1:5" x14ac:dyDescent="0.15">
      <c r="A22" s="2" t="s">
        <v>43</v>
      </c>
      <c r="B22" s="4">
        <f>SUM('18,19'!BY49:CB49,'18,19'!CN49:CQ49,'18,19'!DC49:DF49)</f>
        <v>367</v>
      </c>
      <c r="E22" s="255"/>
    </row>
    <row r="23" spans="1:5" x14ac:dyDescent="0.15">
      <c r="A23" s="2" t="s">
        <v>60</v>
      </c>
      <c r="B23" s="4">
        <f>SUM('18,19'!BY55:CB55,'18,19'!CN55:CQ55,'18,19'!DC55:DF55)</f>
        <v>51</v>
      </c>
      <c r="E23" s="255" t="s">
        <v>41</v>
      </c>
    </row>
    <row r="24" spans="1:5" x14ac:dyDescent="0.15">
      <c r="A24" s="2" t="s">
        <v>8</v>
      </c>
      <c r="B24" s="156">
        <f>SUM('18,19'!BY61:CB61,'18,19'!CN61:CQ61,'18,19'!DC61:DF61)</f>
        <v>9</v>
      </c>
      <c r="E24" s="255"/>
    </row>
    <row r="25" spans="1:5" x14ac:dyDescent="0.15">
      <c r="E25" s="255" t="s">
        <v>77</v>
      </c>
    </row>
    <row r="26" spans="1:5" x14ac:dyDescent="0.15">
      <c r="E26" s="255"/>
    </row>
    <row r="27" spans="1:5" x14ac:dyDescent="0.15">
      <c r="E27" s="255" t="s">
        <v>15</v>
      </c>
    </row>
    <row r="28" spans="1:5" x14ac:dyDescent="0.15">
      <c r="E28" s="255"/>
    </row>
    <row r="29" spans="1:5" x14ac:dyDescent="0.15">
      <c r="B29" s="2" t="s">
        <v>28</v>
      </c>
      <c r="E29" s="255" t="s">
        <v>14</v>
      </c>
    </row>
    <row r="30" spans="1:5" x14ac:dyDescent="0.15">
      <c r="A30" s="2" t="s">
        <v>19</v>
      </c>
      <c r="B30" s="5">
        <f>SUM('18,19'!X7:AA7,'18,19'!AM7:AP7,'18,19'!BB7:BE7)</f>
        <v>1867</v>
      </c>
      <c r="E30" s="255"/>
    </row>
    <row r="31" spans="1:5" x14ac:dyDescent="0.15">
      <c r="A31" s="2" t="s">
        <v>21</v>
      </c>
      <c r="B31" s="5">
        <f>SUM('18,19'!X13:AA13,'18,19'!AM13:AP13,'18,19'!BB13:BE13)</f>
        <v>2207</v>
      </c>
      <c r="E31" s="255" t="s">
        <v>79</v>
      </c>
    </row>
    <row r="32" spans="1:5" x14ac:dyDescent="0.15">
      <c r="A32" s="2" t="s">
        <v>24</v>
      </c>
      <c r="B32" s="5">
        <f>SUM('18,19'!X19:AA19,'18,19'!AM19:AP19,'18,19'!BB19:BE19)</f>
        <v>2385</v>
      </c>
      <c r="E32" s="255"/>
    </row>
    <row r="33" spans="1:5" x14ac:dyDescent="0.15">
      <c r="A33" s="2" t="s">
        <v>11</v>
      </c>
      <c r="B33" s="5">
        <f>SUM('18,19'!X25:AA25,'18,19'!AM25:AP25,'18,19'!BB25:BE25)</f>
        <v>2539</v>
      </c>
      <c r="E33" s="255" t="s">
        <v>81</v>
      </c>
    </row>
    <row r="34" spans="1:5" x14ac:dyDescent="0.15">
      <c r="A34" s="2" t="s">
        <v>2</v>
      </c>
      <c r="B34" s="5">
        <f>SUM('18,19'!X31:AA31,'18,19'!AM31:AP31,'18,19'!BB31:BE31)</f>
        <v>2599</v>
      </c>
      <c r="E34" s="255"/>
    </row>
    <row r="35" spans="1:5" x14ac:dyDescent="0.15">
      <c r="A35" s="2" t="s">
        <v>25</v>
      </c>
      <c r="B35" s="5">
        <f>SUM('18,19'!X37:AA37,'18,19'!AM37:AP37,'18,19'!BB37:BE37)</f>
        <v>2510</v>
      </c>
      <c r="E35" s="255" t="s">
        <v>85</v>
      </c>
    </row>
    <row r="36" spans="1:5" x14ac:dyDescent="0.15">
      <c r="A36" s="2" t="s">
        <v>33</v>
      </c>
      <c r="B36" s="5">
        <f>SUM('18,19'!X43:AA43,'18,19'!AM43:AP43,'18,19'!BB43:BE43)</f>
        <v>2876</v>
      </c>
      <c r="E36" s="255"/>
    </row>
    <row r="37" spans="1:5" x14ac:dyDescent="0.15">
      <c r="A37" s="2" t="s">
        <v>35</v>
      </c>
      <c r="B37" s="5">
        <f>SUM('18,19'!X49:AA49,'18,19'!AM49:AP49,'18,19'!BB49:BE49)</f>
        <v>3328</v>
      </c>
      <c r="E37" s="255" t="s">
        <v>88</v>
      </c>
    </row>
    <row r="38" spans="1:5" x14ac:dyDescent="0.15">
      <c r="A38" s="2" t="s">
        <v>42</v>
      </c>
      <c r="B38" s="5">
        <f>SUM('18,19'!X55:AA55,'18,19'!AM55:AP55,'18,19'!BB55:BE55)</f>
        <v>3783</v>
      </c>
      <c r="E38" s="255"/>
    </row>
    <row r="39" spans="1:5" x14ac:dyDescent="0.15">
      <c r="A39" s="2" t="s">
        <v>45</v>
      </c>
      <c r="B39" s="5">
        <f>SUM('18,19'!X61:AA61,'18,19'!AM61:AP61,'18,19'!BB61:BE61)</f>
        <v>4332</v>
      </c>
      <c r="E39" s="255" t="s">
        <v>66</v>
      </c>
    </row>
    <row r="40" spans="1:5" x14ac:dyDescent="0.15">
      <c r="A40" s="2" t="s">
        <v>55</v>
      </c>
      <c r="B40" s="5">
        <f>SUM('18,19'!X67:AA67,'18,19'!AM67:AP67,'18,19'!BB67:BE67)</f>
        <v>3848</v>
      </c>
      <c r="E40" s="255"/>
    </row>
    <row r="41" spans="1:5" x14ac:dyDescent="0.15">
      <c r="A41" s="2" t="s">
        <v>16</v>
      </c>
      <c r="B41" s="5">
        <f>SUM('18,19'!CD7:CG7,'18,19'!CS7:CV7,'18,19'!DH7:DK7)</f>
        <v>3821</v>
      </c>
      <c r="E41" s="255" t="s">
        <v>92</v>
      </c>
    </row>
    <row r="42" spans="1:5" x14ac:dyDescent="0.15">
      <c r="A42" s="2" t="s">
        <v>61</v>
      </c>
      <c r="B42" s="5">
        <f>SUM('18,19'!CD13:CG13,'18,19'!CS13:CV13,'18,19'!DH13:DK13)</f>
        <v>3884</v>
      </c>
      <c r="E42" s="255"/>
    </row>
    <row r="43" spans="1:5" x14ac:dyDescent="0.15">
      <c r="A43" s="2" t="s">
        <v>4</v>
      </c>
      <c r="B43" s="5">
        <f>SUM('18,19'!CD19:CG19,'18,19'!CS19:CV19,'18,19'!DH19:DK19)</f>
        <v>4454</v>
      </c>
      <c r="E43" s="255" t="s">
        <v>98</v>
      </c>
    </row>
    <row r="44" spans="1:5" x14ac:dyDescent="0.15">
      <c r="A44" s="2" t="s">
        <v>65</v>
      </c>
      <c r="B44" s="5">
        <f>SUM('18,19'!CD25:CG25,'18,19'!CS25:CV25,'18,19'!DH25:DK25)</f>
        <v>5091</v>
      </c>
      <c r="E44" s="255"/>
    </row>
    <row r="45" spans="1:5" x14ac:dyDescent="0.15">
      <c r="A45" s="2" t="s">
        <v>54</v>
      </c>
      <c r="B45" s="5">
        <f>SUM('18,19'!CD31:CG31,'18,19'!CS31:CV31,'18,19'!DH31:DK31)</f>
        <v>3784</v>
      </c>
      <c r="E45" s="255" t="s">
        <v>37</v>
      </c>
    </row>
    <row r="46" spans="1:5" x14ac:dyDescent="0.15">
      <c r="A46" s="2" t="s">
        <v>72</v>
      </c>
      <c r="B46" s="5">
        <f>SUM('18,19'!CD37:CG37,'18,19'!CS37:CV37,'18,19'!DH37:DK37)</f>
        <v>2622</v>
      </c>
      <c r="E46" s="255"/>
    </row>
    <row r="47" spans="1:5" x14ac:dyDescent="0.15">
      <c r="A47" s="2" t="s">
        <v>29</v>
      </c>
      <c r="B47" s="5">
        <f>SUM('18,19'!CD43:CG43,'18,19'!CS43:CV43,'18,19'!DH43:DK43)</f>
        <v>1786</v>
      </c>
      <c r="E47" s="255" t="s">
        <v>99</v>
      </c>
    </row>
    <row r="48" spans="1:5" x14ac:dyDescent="0.15">
      <c r="A48" s="2" t="s">
        <v>43</v>
      </c>
      <c r="B48" s="5">
        <f>SUM('18,19'!CD49:CG49,'18,19'!CS49:CV49,'18,19'!DH49:DK49)</f>
        <v>868</v>
      </c>
      <c r="E48" s="255"/>
    </row>
    <row r="49" spans="1:2" x14ac:dyDescent="0.15">
      <c r="A49" s="2" t="s">
        <v>60</v>
      </c>
      <c r="B49" s="5">
        <f>SUM('18,19'!CD55:CG55,'18,19'!CS55:CV55,'18,19'!DH55:DK55)</f>
        <v>296</v>
      </c>
    </row>
    <row r="50" spans="1:2" x14ac:dyDescent="0.15">
      <c r="A50" s="2" t="s">
        <v>8</v>
      </c>
      <c r="B50" s="5">
        <f>SUM('18,19'!CD61:CG61,'18,19'!CS61:CV61,'18,19'!DH61:DK61)</f>
        <v>44</v>
      </c>
    </row>
  </sheetData>
  <mergeCells count="22">
    <mergeCell ref="E27:E28"/>
    <mergeCell ref="A2:I2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41:E42"/>
    <mergeCell ref="E43:E44"/>
    <mergeCell ref="E45:E46"/>
    <mergeCell ref="E47:E48"/>
    <mergeCell ref="E29:E30"/>
    <mergeCell ref="E31:E32"/>
    <mergeCell ref="E33:E34"/>
    <mergeCell ref="E35:E36"/>
    <mergeCell ref="E37:E38"/>
    <mergeCell ref="E39:E40"/>
  </mergeCells>
  <phoneticPr fontId="37"/>
  <pageMargins left="0.75" right="0.75" top="1" bottom="1" header="0.51200000000000001" footer="0.51200000000000001"/>
  <pageSetup paperSize="9" scale="93" firstPageNumber="0" orientation="portrait" r:id="rId1"/>
  <headerFooter alignWithMargins="0">
    <oddFooter>&amp;C&amp;"ＭＳ 明朝,標準"&amp;10－16－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view="pageBreakPreview" zoomScale="60" zoomScaleNormal="100" workbookViewId="0">
      <selection activeCell="O40" sqref="O40"/>
    </sheetView>
  </sheetViews>
  <sheetFormatPr defaultRowHeight="13.5" x14ac:dyDescent="0.15"/>
  <sheetData/>
  <phoneticPr fontId="3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  <pageSetUpPr fitToPage="1"/>
  </sheetPr>
  <dimension ref="A1:BC61"/>
  <sheetViews>
    <sheetView zoomScaleNormal="100" workbookViewId="0"/>
  </sheetViews>
  <sheetFormatPr defaultColWidth="9" defaultRowHeight="12" x14ac:dyDescent="0.15"/>
  <cols>
    <col min="1" max="6" width="1.625" style="6" customWidth="1"/>
    <col min="7" max="7" width="1.75" style="6" customWidth="1"/>
    <col min="8" max="8" width="1.875" style="6" customWidth="1"/>
    <col min="9" max="12" width="1.625" style="6" customWidth="1"/>
    <col min="13" max="13" width="1.25" style="6" customWidth="1"/>
    <col min="14" max="14" width="0.375" style="6" customWidth="1"/>
    <col min="15" max="54" width="1.625" style="6" customWidth="1"/>
    <col min="55" max="55" width="9" style="6" bestFit="1"/>
    <col min="56" max="16384" width="9" style="6"/>
  </cols>
  <sheetData>
    <row r="1" spans="1:54" ht="15" customHeight="1" x14ac:dyDescent="0.1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10"/>
      <c r="AR1" s="10"/>
      <c r="AS1" s="10"/>
    </row>
    <row r="2" spans="1:54" ht="14.25" customHeight="1" x14ac:dyDescent="0.15">
      <c r="A2" s="11"/>
      <c r="P2" s="9"/>
      <c r="Q2" s="9"/>
      <c r="R2" s="10"/>
      <c r="S2" s="10"/>
      <c r="T2" s="10"/>
      <c r="U2" s="10"/>
      <c r="V2" s="10"/>
      <c r="W2" s="10"/>
      <c r="X2" s="10"/>
      <c r="Y2" s="10"/>
      <c r="Z2" s="12"/>
      <c r="AA2" s="12"/>
      <c r="AB2" s="12"/>
      <c r="AC2" s="12"/>
      <c r="AD2" s="12"/>
      <c r="AE2" s="12"/>
      <c r="AF2" s="12"/>
      <c r="AG2" s="12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270" t="s">
        <v>52</v>
      </c>
      <c r="AU2" s="270"/>
      <c r="AV2" s="270"/>
      <c r="AW2" s="270"/>
      <c r="AX2" s="270"/>
      <c r="AY2" s="270"/>
      <c r="AZ2" s="270"/>
      <c r="BA2" s="270"/>
      <c r="BB2" s="270"/>
    </row>
    <row r="3" spans="1:54" ht="18" customHeight="1" x14ac:dyDescent="0.15">
      <c r="A3" s="298" t="s">
        <v>83</v>
      </c>
      <c r="B3" s="298"/>
      <c r="C3" s="298"/>
      <c r="D3" s="298"/>
      <c r="E3" s="298"/>
      <c r="F3" s="298"/>
      <c r="G3" s="298"/>
      <c r="H3" s="299"/>
      <c r="I3" s="302" t="s">
        <v>102</v>
      </c>
      <c r="J3" s="303"/>
      <c r="K3" s="303"/>
      <c r="L3" s="303"/>
      <c r="M3" s="303"/>
      <c r="N3" s="303"/>
      <c r="O3" s="303"/>
      <c r="P3" s="303"/>
      <c r="Q3" s="303"/>
      <c r="R3" s="304"/>
      <c r="S3" s="305" t="s">
        <v>103</v>
      </c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7"/>
      <c r="AU3" s="308" t="s">
        <v>105</v>
      </c>
      <c r="AV3" s="298"/>
      <c r="AW3" s="298"/>
      <c r="AX3" s="299"/>
      <c r="AY3" s="308" t="s">
        <v>59</v>
      </c>
      <c r="AZ3" s="298"/>
      <c r="BA3" s="298"/>
      <c r="BB3" s="298"/>
    </row>
    <row r="4" spans="1:54" ht="24.75" customHeight="1" x14ac:dyDescent="0.15">
      <c r="A4" s="300"/>
      <c r="B4" s="300"/>
      <c r="C4" s="300"/>
      <c r="D4" s="300"/>
      <c r="E4" s="300"/>
      <c r="F4" s="300"/>
      <c r="G4" s="300"/>
      <c r="H4" s="301"/>
      <c r="I4" s="310" t="s">
        <v>76</v>
      </c>
      <c r="J4" s="311"/>
      <c r="K4" s="311"/>
      <c r="L4" s="311"/>
      <c r="M4" s="311"/>
      <c r="N4" s="14"/>
      <c r="O4" s="312" t="s">
        <v>108</v>
      </c>
      <c r="P4" s="313"/>
      <c r="Q4" s="313"/>
      <c r="R4" s="314"/>
      <c r="S4" s="315" t="s">
        <v>110</v>
      </c>
      <c r="T4" s="315"/>
      <c r="U4" s="315"/>
      <c r="V4" s="315"/>
      <c r="W4" s="315" t="s">
        <v>46</v>
      </c>
      <c r="X4" s="315"/>
      <c r="Y4" s="315"/>
      <c r="Z4" s="315"/>
      <c r="AA4" s="315" t="s">
        <v>91</v>
      </c>
      <c r="AB4" s="315"/>
      <c r="AC4" s="315"/>
      <c r="AD4" s="315"/>
      <c r="AE4" s="315" t="s">
        <v>1</v>
      </c>
      <c r="AF4" s="315"/>
      <c r="AG4" s="315"/>
      <c r="AH4" s="315"/>
      <c r="AI4" s="315" t="s">
        <v>90</v>
      </c>
      <c r="AJ4" s="315"/>
      <c r="AK4" s="315"/>
      <c r="AL4" s="315"/>
      <c r="AM4" s="315" t="s">
        <v>26</v>
      </c>
      <c r="AN4" s="315"/>
      <c r="AO4" s="315"/>
      <c r="AP4" s="315"/>
      <c r="AQ4" s="315" t="s">
        <v>104</v>
      </c>
      <c r="AR4" s="315"/>
      <c r="AS4" s="315"/>
      <c r="AT4" s="315"/>
      <c r="AU4" s="309"/>
      <c r="AV4" s="300"/>
      <c r="AW4" s="300"/>
      <c r="AX4" s="301"/>
      <c r="AY4" s="309"/>
      <c r="AZ4" s="300"/>
      <c r="BA4" s="300"/>
      <c r="BB4" s="300"/>
    </row>
    <row r="5" spans="1:54" ht="5.25" customHeight="1" x14ac:dyDescent="0.15">
      <c r="A5" s="15"/>
      <c r="B5" s="15"/>
      <c r="C5" s="15"/>
      <c r="D5" s="15"/>
      <c r="E5" s="15"/>
      <c r="F5" s="15"/>
      <c r="G5" s="15"/>
      <c r="H5" s="15"/>
      <c r="I5" s="16"/>
      <c r="J5" s="17"/>
      <c r="K5" s="17"/>
      <c r="L5" s="17"/>
      <c r="M5" s="17"/>
      <c r="N5" s="18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15" customHeight="1" x14ac:dyDescent="0.15">
      <c r="A6" s="294" t="s">
        <v>80</v>
      </c>
      <c r="B6" s="294"/>
      <c r="C6" s="294"/>
      <c r="D6" s="294"/>
      <c r="E6" s="294"/>
      <c r="F6" s="294"/>
      <c r="G6" s="294"/>
      <c r="H6" s="294"/>
      <c r="I6" s="295">
        <f t="shared" ref="I6:I15" si="0">SUM(S6,W6,AA6,AE6,AI6,AM6,AQ6,AU6,AY6)</f>
        <v>33461</v>
      </c>
      <c r="J6" s="296"/>
      <c r="K6" s="296"/>
      <c r="L6" s="296"/>
      <c r="M6" s="296"/>
      <c r="N6"/>
      <c r="O6" s="297" t="s">
        <v>205</v>
      </c>
      <c r="P6" s="297"/>
      <c r="Q6" s="297"/>
      <c r="R6" s="297"/>
      <c r="S6" s="270">
        <v>6064</v>
      </c>
      <c r="T6" s="270"/>
      <c r="U6" s="270"/>
      <c r="V6" s="270"/>
      <c r="W6" s="270">
        <v>2698</v>
      </c>
      <c r="X6" s="270"/>
      <c r="Y6" s="270"/>
      <c r="Z6" s="270"/>
      <c r="AA6" s="297" t="s">
        <v>205</v>
      </c>
      <c r="AB6" s="297"/>
      <c r="AC6" s="297"/>
      <c r="AD6" s="297"/>
      <c r="AE6" s="270">
        <v>2380</v>
      </c>
      <c r="AF6" s="270"/>
      <c r="AG6" s="270"/>
      <c r="AH6" s="270"/>
      <c r="AI6" s="270">
        <v>3102</v>
      </c>
      <c r="AJ6" s="270"/>
      <c r="AK6" s="270"/>
      <c r="AL6" s="270"/>
      <c r="AM6" s="270">
        <v>2944</v>
      </c>
      <c r="AN6" s="270"/>
      <c r="AO6" s="270"/>
      <c r="AP6" s="270"/>
      <c r="AQ6" s="270">
        <v>2064</v>
      </c>
      <c r="AR6" s="270"/>
      <c r="AS6" s="270"/>
      <c r="AT6" s="270"/>
      <c r="AU6" s="270">
        <v>7412</v>
      </c>
      <c r="AV6" s="270"/>
      <c r="AW6" s="270"/>
      <c r="AX6" s="270"/>
      <c r="AY6" s="270">
        <v>6797</v>
      </c>
      <c r="AZ6" s="270"/>
      <c r="BA6" s="270"/>
      <c r="BB6" s="270"/>
    </row>
    <row r="7" spans="1:54" ht="15" customHeight="1" x14ac:dyDescent="0.15">
      <c r="A7" s="294" t="s">
        <v>112</v>
      </c>
      <c r="B7" s="294"/>
      <c r="C7" s="294"/>
      <c r="D7" s="294"/>
      <c r="E7" s="294"/>
      <c r="F7" s="294"/>
      <c r="G7" s="294"/>
      <c r="H7" s="294"/>
      <c r="I7" s="295">
        <f t="shared" si="0"/>
        <v>34569</v>
      </c>
      <c r="J7" s="296"/>
      <c r="K7" s="296"/>
      <c r="L7" s="296"/>
      <c r="M7" s="296"/>
      <c r="N7"/>
      <c r="O7" s="297">
        <f t="shared" ref="O7:O15" si="1">ROUND((I7-I6)/I6*100,1)</f>
        <v>3.3</v>
      </c>
      <c r="P7" s="297"/>
      <c r="Q7" s="297"/>
      <c r="R7" s="297"/>
      <c r="S7" s="270">
        <v>7179</v>
      </c>
      <c r="T7" s="270"/>
      <c r="U7" s="270"/>
      <c r="V7" s="270"/>
      <c r="W7" s="270">
        <v>2681</v>
      </c>
      <c r="X7" s="270"/>
      <c r="Y7" s="270"/>
      <c r="Z7" s="270"/>
      <c r="AA7" s="297" t="s">
        <v>205</v>
      </c>
      <c r="AB7" s="297"/>
      <c r="AC7" s="297"/>
      <c r="AD7" s="297"/>
      <c r="AE7" s="270">
        <v>2410</v>
      </c>
      <c r="AF7" s="270"/>
      <c r="AG7" s="270"/>
      <c r="AH7" s="270"/>
      <c r="AI7" s="270">
        <v>3036</v>
      </c>
      <c r="AJ7" s="270"/>
      <c r="AK7" s="270"/>
      <c r="AL7" s="270"/>
      <c r="AM7" s="270">
        <v>2896</v>
      </c>
      <c r="AN7" s="270"/>
      <c r="AO7" s="270"/>
      <c r="AP7" s="270"/>
      <c r="AQ7" s="270">
        <v>2084</v>
      </c>
      <c r="AR7" s="270"/>
      <c r="AS7" s="270"/>
      <c r="AT7" s="270"/>
      <c r="AU7" s="270">
        <v>7462</v>
      </c>
      <c r="AV7" s="270"/>
      <c r="AW7" s="270"/>
      <c r="AX7" s="270"/>
      <c r="AY7" s="270">
        <v>6821</v>
      </c>
      <c r="AZ7" s="270"/>
      <c r="BA7" s="270"/>
      <c r="BB7" s="270"/>
    </row>
    <row r="8" spans="1:54" ht="15" customHeight="1" x14ac:dyDescent="0.15">
      <c r="A8" s="294" t="s">
        <v>62</v>
      </c>
      <c r="B8" s="294"/>
      <c r="C8" s="294"/>
      <c r="D8" s="294"/>
      <c r="E8" s="294"/>
      <c r="F8" s="294"/>
      <c r="G8" s="294"/>
      <c r="H8" s="294"/>
      <c r="I8" s="295">
        <f t="shared" si="0"/>
        <v>36161</v>
      </c>
      <c r="J8" s="296"/>
      <c r="K8" s="296"/>
      <c r="L8" s="296"/>
      <c r="M8" s="296"/>
      <c r="N8"/>
      <c r="O8" s="297">
        <f t="shared" si="1"/>
        <v>4.5999999999999996</v>
      </c>
      <c r="P8" s="297"/>
      <c r="Q8" s="297"/>
      <c r="R8" s="297"/>
      <c r="S8" s="270">
        <v>7987</v>
      </c>
      <c r="T8" s="270"/>
      <c r="U8" s="270"/>
      <c r="V8" s="270"/>
      <c r="W8" s="270">
        <v>2713</v>
      </c>
      <c r="X8" s="270"/>
      <c r="Y8" s="270"/>
      <c r="Z8" s="270"/>
      <c r="AA8" s="297" t="s">
        <v>205</v>
      </c>
      <c r="AB8" s="297"/>
      <c r="AC8" s="297"/>
      <c r="AD8" s="297"/>
      <c r="AE8" s="270">
        <v>2410</v>
      </c>
      <c r="AF8" s="270"/>
      <c r="AG8" s="270"/>
      <c r="AH8" s="270"/>
      <c r="AI8" s="270">
        <v>3193</v>
      </c>
      <c r="AJ8" s="270"/>
      <c r="AK8" s="270"/>
      <c r="AL8" s="270"/>
      <c r="AM8" s="270">
        <v>2925</v>
      </c>
      <c r="AN8" s="270"/>
      <c r="AO8" s="270"/>
      <c r="AP8" s="270"/>
      <c r="AQ8" s="270">
        <v>2130</v>
      </c>
      <c r="AR8" s="270"/>
      <c r="AS8" s="270"/>
      <c r="AT8" s="270"/>
      <c r="AU8" s="270">
        <v>7994</v>
      </c>
      <c r="AV8" s="270"/>
      <c r="AW8" s="270"/>
      <c r="AX8" s="270"/>
      <c r="AY8" s="270">
        <v>6809</v>
      </c>
      <c r="AZ8" s="270"/>
      <c r="BA8" s="270"/>
      <c r="BB8" s="270"/>
    </row>
    <row r="9" spans="1:54" ht="15" customHeight="1" x14ac:dyDescent="0.15">
      <c r="A9" s="294" t="s">
        <v>113</v>
      </c>
      <c r="B9" s="294"/>
      <c r="C9" s="294"/>
      <c r="D9" s="294"/>
      <c r="E9" s="294"/>
      <c r="F9" s="294"/>
      <c r="G9" s="294"/>
      <c r="H9" s="294"/>
      <c r="I9" s="295">
        <f t="shared" si="0"/>
        <v>37455</v>
      </c>
      <c r="J9" s="296"/>
      <c r="K9" s="296"/>
      <c r="L9" s="296"/>
      <c r="M9" s="296"/>
      <c r="N9"/>
      <c r="O9" s="297">
        <f t="shared" si="1"/>
        <v>3.6</v>
      </c>
      <c r="P9" s="297"/>
      <c r="Q9" s="297"/>
      <c r="R9" s="297"/>
      <c r="S9" s="270">
        <v>8558</v>
      </c>
      <c r="T9" s="270"/>
      <c r="U9" s="270"/>
      <c r="V9" s="270"/>
      <c r="W9" s="270">
        <v>2753</v>
      </c>
      <c r="X9" s="270"/>
      <c r="Y9" s="270"/>
      <c r="Z9" s="270"/>
      <c r="AA9" s="297" t="s">
        <v>205</v>
      </c>
      <c r="AB9" s="297"/>
      <c r="AC9" s="297"/>
      <c r="AD9" s="297"/>
      <c r="AE9" s="270">
        <v>2443</v>
      </c>
      <c r="AF9" s="270"/>
      <c r="AG9" s="270"/>
      <c r="AH9" s="270"/>
      <c r="AI9" s="270">
        <v>3223</v>
      </c>
      <c r="AJ9" s="270"/>
      <c r="AK9" s="270"/>
      <c r="AL9" s="270"/>
      <c r="AM9" s="270">
        <v>3082</v>
      </c>
      <c r="AN9" s="270"/>
      <c r="AO9" s="270"/>
      <c r="AP9" s="270"/>
      <c r="AQ9" s="270">
        <v>2063</v>
      </c>
      <c r="AR9" s="270"/>
      <c r="AS9" s="270"/>
      <c r="AT9" s="270"/>
      <c r="AU9" s="270">
        <v>8437</v>
      </c>
      <c r="AV9" s="270"/>
      <c r="AW9" s="270"/>
      <c r="AX9" s="270"/>
      <c r="AY9" s="270">
        <v>6896</v>
      </c>
      <c r="AZ9" s="270"/>
      <c r="BA9" s="270"/>
      <c r="BB9" s="270"/>
    </row>
    <row r="10" spans="1:54" ht="15" customHeight="1" x14ac:dyDescent="0.15">
      <c r="A10" s="294" t="s">
        <v>51</v>
      </c>
      <c r="B10" s="294"/>
      <c r="C10" s="294"/>
      <c r="D10" s="294"/>
      <c r="E10" s="294"/>
      <c r="F10" s="294"/>
      <c r="G10" s="294"/>
      <c r="H10" s="294"/>
      <c r="I10" s="295">
        <f t="shared" si="0"/>
        <v>38106</v>
      </c>
      <c r="J10" s="296"/>
      <c r="K10" s="296"/>
      <c r="L10" s="296"/>
      <c r="M10" s="296"/>
      <c r="N10"/>
      <c r="O10" s="297">
        <f t="shared" si="1"/>
        <v>1.7</v>
      </c>
      <c r="P10" s="297"/>
      <c r="Q10" s="297"/>
      <c r="R10" s="297"/>
      <c r="S10" s="270">
        <v>8695</v>
      </c>
      <c r="T10" s="270"/>
      <c r="U10" s="270"/>
      <c r="V10" s="270"/>
      <c r="W10" s="270">
        <v>2830</v>
      </c>
      <c r="X10" s="270"/>
      <c r="Y10" s="270"/>
      <c r="Z10" s="270"/>
      <c r="AA10" s="297" t="s">
        <v>205</v>
      </c>
      <c r="AB10" s="297"/>
      <c r="AC10" s="297"/>
      <c r="AD10" s="297"/>
      <c r="AE10" s="270">
        <v>2385</v>
      </c>
      <c r="AF10" s="270"/>
      <c r="AG10" s="270"/>
      <c r="AH10" s="270"/>
      <c r="AI10" s="270">
        <v>3276</v>
      </c>
      <c r="AJ10" s="270"/>
      <c r="AK10" s="270"/>
      <c r="AL10" s="270"/>
      <c r="AM10" s="270">
        <v>3116</v>
      </c>
      <c r="AN10" s="270"/>
      <c r="AO10" s="270"/>
      <c r="AP10" s="270"/>
      <c r="AQ10" s="270">
        <v>2128</v>
      </c>
      <c r="AR10" s="270"/>
      <c r="AS10" s="270"/>
      <c r="AT10" s="270"/>
      <c r="AU10" s="270">
        <v>8594</v>
      </c>
      <c r="AV10" s="270"/>
      <c r="AW10" s="270"/>
      <c r="AX10" s="270"/>
      <c r="AY10" s="270">
        <v>7082</v>
      </c>
      <c r="AZ10" s="270"/>
      <c r="BA10" s="270"/>
      <c r="BB10" s="270"/>
    </row>
    <row r="11" spans="1:54" ht="15" customHeight="1" x14ac:dyDescent="0.15">
      <c r="A11" s="294" t="s">
        <v>106</v>
      </c>
      <c r="B11" s="294"/>
      <c r="C11" s="294"/>
      <c r="D11" s="294"/>
      <c r="E11" s="294"/>
      <c r="F11" s="294"/>
      <c r="G11" s="294"/>
      <c r="H11" s="294"/>
      <c r="I11" s="295">
        <f t="shared" si="0"/>
        <v>51102</v>
      </c>
      <c r="J11" s="296"/>
      <c r="K11" s="296"/>
      <c r="L11" s="296"/>
      <c r="M11" s="296"/>
      <c r="N11"/>
      <c r="O11" s="297">
        <f t="shared" si="1"/>
        <v>34.1</v>
      </c>
      <c r="P11" s="297"/>
      <c r="Q11" s="297"/>
      <c r="R11" s="297"/>
      <c r="S11" s="270">
        <v>13540</v>
      </c>
      <c r="T11" s="270"/>
      <c r="U11" s="270"/>
      <c r="V11" s="270"/>
      <c r="W11" s="270">
        <v>3743</v>
      </c>
      <c r="X11" s="270"/>
      <c r="Y11" s="270"/>
      <c r="Z11" s="270"/>
      <c r="AA11" s="297" t="s">
        <v>205</v>
      </c>
      <c r="AB11" s="297"/>
      <c r="AC11" s="297"/>
      <c r="AD11" s="297"/>
      <c r="AE11" s="270">
        <v>3220</v>
      </c>
      <c r="AF11" s="270"/>
      <c r="AG11" s="270"/>
      <c r="AH11" s="270"/>
      <c r="AI11" s="270">
        <v>4218</v>
      </c>
      <c r="AJ11" s="270"/>
      <c r="AK11" s="270"/>
      <c r="AL11" s="270"/>
      <c r="AM11" s="270">
        <v>3784</v>
      </c>
      <c r="AN11" s="270"/>
      <c r="AO11" s="270"/>
      <c r="AP11" s="270"/>
      <c r="AQ11" s="270">
        <v>2528</v>
      </c>
      <c r="AR11" s="270"/>
      <c r="AS11" s="270"/>
      <c r="AT11" s="270"/>
      <c r="AU11" s="270">
        <v>11633</v>
      </c>
      <c r="AV11" s="270"/>
      <c r="AW11" s="270"/>
      <c r="AX11" s="270"/>
      <c r="AY11" s="270">
        <v>8436</v>
      </c>
      <c r="AZ11" s="270"/>
      <c r="BA11" s="270"/>
      <c r="BB11" s="270"/>
    </row>
    <row r="12" spans="1:54" ht="15" customHeight="1" x14ac:dyDescent="0.15">
      <c r="A12" s="294" t="s">
        <v>114</v>
      </c>
      <c r="B12" s="294"/>
      <c r="C12" s="294"/>
      <c r="D12" s="294"/>
      <c r="E12" s="294"/>
      <c r="F12" s="294"/>
      <c r="G12" s="294"/>
      <c r="H12" s="294"/>
      <c r="I12" s="295">
        <f t="shared" si="0"/>
        <v>50827</v>
      </c>
      <c r="J12" s="296"/>
      <c r="K12" s="296"/>
      <c r="L12" s="296"/>
      <c r="M12" s="296"/>
      <c r="N12"/>
      <c r="O12" s="297">
        <f t="shared" si="1"/>
        <v>-0.5</v>
      </c>
      <c r="P12" s="297"/>
      <c r="Q12" s="297"/>
      <c r="R12" s="297"/>
      <c r="S12" s="270">
        <v>13421</v>
      </c>
      <c r="T12" s="270"/>
      <c r="U12" s="270"/>
      <c r="V12" s="270"/>
      <c r="W12" s="270">
        <v>3834</v>
      </c>
      <c r="X12" s="270"/>
      <c r="Y12" s="270"/>
      <c r="Z12" s="270"/>
      <c r="AA12" s="297" t="s">
        <v>205</v>
      </c>
      <c r="AB12" s="297"/>
      <c r="AC12" s="297"/>
      <c r="AD12" s="297"/>
      <c r="AE12" s="270">
        <v>3220</v>
      </c>
      <c r="AF12" s="270"/>
      <c r="AG12" s="270"/>
      <c r="AH12" s="270"/>
      <c r="AI12" s="270">
        <v>4284</v>
      </c>
      <c r="AJ12" s="270"/>
      <c r="AK12" s="270"/>
      <c r="AL12" s="270"/>
      <c r="AM12" s="270">
        <v>3656</v>
      </c>
      <c r="AN12" s="270"/>
      <c r="AO12" s="270"/>
      <c r="AP12" s="270"/>
      <c r="AQ12" s="270">
        <v>2473</v>
      </c>
      <c r="AR12" s="270"/>
      <c r="AS12" s="270"/>
      <c r="AT12" s="270"/>
      <c r="AU12" s="270">
        <v>11592</v>
      </c>
      <c r="AV12" s="270"/>
      <c r="AW12" s="270"/>
      <c r="AX12" s="270"/>
      <c r="AY12" s="270">
        <v>8347</v>
      </c>
      <c r="AZ12" s="270"/>
      <c r="BA12" s="270"/>
      <c r="BB12" s="270"/>
    </row>
    <row r="13" spans="1:54" ht="15" customHeight="1" x14ac:dyDescent="0.15">
      <c r="A13" s="294" t="s">
        <v>115</v>
      </c>
      <c r="B13" s="294"/>
      <c r="C13" s="294"/>
      <c r="D13" s="294"/>
      <c r="E13" s="294"/>
      <c r="F13" s="294"/>
      <c r="G13" s="294"/>
      <c r="H13" s="294"/>
      <c r="I13" s="295">
        <f t="shared" si="0"/>
        <v>51174</v>
      </c>
      <c r="J13" s="296"/>
      <c r="K13" s="296"/>
      <c r="L13" s="296"/>
      <c r="M13" s="296"/>
      <c r="N13"/>
      <c r="O13" s="297">
        <f t="shared" si="1"/>
        <v>0.7</v>
      </c>
      <c r="P13" s="297"/>
      <c r="Q13" s="297"/>
      <c r="R13" s="297"/>
      <c r="S13" s="270">
        <v>14217</v>
      </c>
      <c r="T13" s="270"/>
      <c r="U13" s="270"/>
      <c r="V13" s="270"/>
      <c r="W13" s="270">
        <v>3757</v>
      </c>
      <c r="X13" s="270"/>
      <c r="Y13" s="270"/>
      <c r="Z13" s="270"/>
      <c r="AA13" s="297" t="s">
        <v>205</v>
      </c>
      <c r="AB13" s="297"/>
      <c r="AC13" s="297"/>
      <c r="AD13" s="297"/>
      <c r="AE13" s="270">
        <v>3123</v>
      </c>
      <c r="AF13" s="270"/>
      <c r="AG13" s="270"/>
      <c r="AH13" s="270"/>
      <c r="AI13" s="270">
        <v>4327</v>
      </c>
      <c r="AJ13" s="270"/>
      <c r="AK13" s="270"/>
      <c r="AL13" s="270"/>
      <c r="AM13" s="270">
        <v>3613</v>
      </c>
      <c r="AN13" s="270"/>
      <c r="AO13" s="270"/>
      <c r="AP13" s="270"/>
      <c r="AQ13" s="270">
        <v>2397</v>
      </c>
      <c r="AR13" s="270"/>
      <c r="AS13" s="270"/>
      <c r="AT13" s="270"/>
      <c r="AU13" s="270">
        <v>11568</v>
      </c>
      <c r="AV13" s="270"/>
      <c r="AW13" s="270"/>
      <c r="AX13" s="270"/>
      <c r="AY13" s="270">
        <v>8172</v>
      </c>
      <c r="AZ13" s="270"/>
      <c r="BA13" s="270"/>
      <c r="BB13" s="270"/>
    </row>
    <row r="14" spans="1:54" ht="15" customHeight="1" x14ac:dyDescent="0.15">
      <c r="A14" s="294" t="s">
        <v>116</v>
      </c>
      <c r="B14" s="294"/>
      <c r="C14" s="294"/>
      <c r="D14" s="294"/>
      <c r="E14" s="294"/>
      <c r="F14" s="294"/>
      <c r="G14" s="294"/>
      <c r="H14" s="294"/>
      <c r="I14" s="295">
        <f t="shared" si="0"/>
        <v>51760</v>
      </c>
      <c r="J14" s="296"/>
      <c r="K14" s="296"/>
      <c r="L14" s="296"/>
      <c r="M14" s="296"/>
      <c r="N14"/>
      <c r="O14" s="297">
        <f t="shared" si="1"/>
        <v>1.1000000000000001</v>
      </c>
      <c r="P14" s="297"/>
      <c r="Q14" s="297"/>
      <c r="R14" s="297"/>
      <c r="S14" s="270">
        <v>14734</v>
      </c>
      <c r="T14" s="270"/>
      <c r="U14" s="270"/>
      <c r="V14" s="270"/>
      <c r="W14" s="270">
        <v>3613</v>
      </c>
      <c r="X14" s="270"/>
      <c r="Y14" s="270"/>
      <c r="Z14" s="270"/>
      <c r="AA14" s="297" t="s">
        <v>205</v>
      </c>
      <c r="AB14" s="297"/>
      <c r="AC14" s="297"/>
      <c r="AD14" s="297"/>
      <c r="AE14" s="270">
        <v>3210</v>
      </c>
      <c r="AF14" s="270"/>
      <c r="AG14" s="270"/>
      <c r="AH14" s="270"/>
      <c r="AI14" s="270">
        <v>4556</v>
      </c>
      <c r="AJ14" s="270"/>
      <c r="AK14" s="270"/>
      <c r="AL14" s="270"/>
      <c r="AM14" s="270">
        <v>3476</v>
      </c>
      <c r="AN14" s="270"/>
      <c r="AO14" s="270"/>
      <c r="AP14" s="270"/>
      <c r="AQ14" s="270">
        <v>2279</v>
      </c>
      <c r="AR14" s="270"/>
      <c r="AS14" s="270"/>
      <c r="AT14" s="270"/>
      <c r="AU14" s="270">
        <v>12095</v>
      </c>
      <c r="AV14" s="270"/>
      <c r="AW14" s="270"/>
      <c r="AX14" s="270"/>
      <c r="AY14" s="270">
        <v>7797</v>
      </c>
      <c r="AZ14" s="270"/>
      <c r="BA14" s="270"/>
      <c r="BB14" s="270"/>
    </row>
    <row r="15" spans="1:54" ht="15" customHeight="1" x14ac:dyDescent="0.15">
      <c r="A15" s="294" t="s">
        <v>117</v>
      </c>
      <c r="B15" s="294"/>
      <c r="C15" s="294"/>
      <c r="D15" s="294"/>
      <c r="E15" s="294"/>
      <c r="F15" s="294"/>
      <c r="G15" s="294"/>
      <c r="H15" s="294"/>
      <c r="I15" s="295">
        <f t="shared" si="0"/>
        <v>58296</v>
      </c>
      <c r="J15" s="296"/>
      <c r="K15" s="296"/>
      <c r="L15" s="296"/>
      <c r="M15" s="296"/>
      <c r="N15"/>
      <c r="O15" s="297">
        <f t="shared" si="1"/>
        <v>12.6</v>
      </c>
      <c r="P15" s="297"/>
      <c r="Q15" s="297"/>
      <c r="R15" s="297"/>
      <c r="S15" s="270">
        <v>16982</v>
      </c>
      <c r="T15" s="270"/>
      <c r="U15" s="270"/>
      <c r="V15" s="270"/>
      <c r="W15" s="270">
        <v>4086</v>
      </c>
      <c r="X15" s="270"/>
      <c r="Y15" s="270"/>
      <c r="Z15" s="270"/>
      <c r="AA15" s="297" t="s">
        <v>205</v>
      </c>
      <c r="AB15" s="297"/>
      <c r="AC15" s="297"/>
      <c r="AD15" s="297"/>
      <c r="AE15" s="270">
        <v>4048</v>
      </c>
      <c r="AF15" s="270"/>
      <c r="AG15" s="270"/>
      <c r="AH15" s="270"/>
      <c r="AI15" s="270">
        <v>5904</v>
      </c>
      <c r="AJ15" s="270"/>
      <c r="AK15" s="270"/>
      <c r="AL15" s="270"/>
      <c r="AM15" s="270">
        <v>3370</v>
      </c>
      <c r="AN15" s="270"/>
      <c r="AO15" s="270"/>
      <c r="AP15" s="270"/>
      <c r="AQ15" s="270">
        <v>2136</v>
      </c>
      <c r="AR15" s="270"/>
      <c r="AS15" s="270"/>
      <c r="AT15" s="270"/>
      <c r="AU15" s="270">
        <v>14482</v>
      </c>
      <c r="AV15" s="270"/>
      <c r="AW15" s="270"/>
      <c r="AX15" s="270"/>
      <c r="AY15" s="270">
        <v>7288</v>
      </c>
      <c r="AZ15" s="270"/>
      <c r="BA15" s="270"/>
      <c r="BB15" s="270"/>
    </row>
    <row r="16" spans="1:54" ht="15" customHeight="1" x14ac:dyDescent="0.15">
      <c r="A16" s="294" t="s">
        <v>119</v>
      </c>
      <c r="B16" s="294"/>
      <c r="C16" s="294"/>
      <c r="D16" s="294"/>
      <c r="E16" s="294"/>
      <c r="F16" s="294"/>
      <c r="G16" s="294"/>
      <c r="H16" s="294"/>
      <c r="I16" s="295">
        <f t="shared" ref="I16:I23" si="2">SUM(S16,W16,AA16,AE16,AI16,AM16,AQ16,AU16,AY16)</f>
        <v>66318</v>
      </c>
      <c r="J16" s="296"/>
      <c r="K16" s="296"/>
      <c r="L16" s="296"/>
      <c r="M16" s="296"/>
      <c r="N16" s="297">
        <f>ROUND((I16-I15)/I15*100,1)</f>
        <v>13.8</v>
      </c>
      <c r="O16" s="297"/>
      <c r="P16" s="297"/>
      <c r="Q16" s="297"/>
      <c r="R16" s="297"/>
      <c r="S16" s="270">
        <v>17937</v>
      </c>
      <c r="T16" s="270"/>
      <c r="U16" s="270"/>
      <c r="V16" s="270"/>
      <c r="W16" s="270">
        <v>5403</v>
      </c>
      <c r="X16" s="270"/>
      <c r="Y16" s="270"/>
      <c r="Z16" s="270"/>
      <c r="AA16" s="297" t="s">
        <v>205</v>
      </c>
      <c r="AB16" s="297"/>
      <c r="AC16" s="297"/>
      <c r="AD16" s="297"/>
      <c r="AE16" s="270">
        <v>5503</v>
      </c>
      <c r="AF16" s="270"/>
      <c r="AG16" s="270"/>
      <c r="AH16" s="270"/>
      <c r="AI16" s="270">
        <v>7529</v>
      </c>
      <c r="AJ16" s="270"/>
      <c r="AK16" s="270"/>
      <c r="AL16" s="270"/>
      <c r="AM16" s="270">
        <v>3266</v>
      </c>
      <c r="AN16" s="270"/>
      <c r="AO16" s="270"/>
      <c r="AP16" s="270"/>
      <c r="AQ16" s="270">
        <v>2352</v>
      </c>
      <c r="AR16" s="270"/>
      <c r="AS16" s="270"/>
      <c r="AT16" s="270"/>
      <c r="AU16" s="270">
        <v>17247</v>
      </c>
      <c r="AV16" s="270"/>
      <c r="AW16" s="270"/>
      <c r="AX16" s="270"/>
      <c r="AY16" s="270">
        <v>7081</v>
      </c>
      <c r="AZ16" s="270"/>
      <c r="BA16" s="270"/>
      <c r="BB16" s="270"/>
    </row>
    <row r="17" spans="1:54" ht="15" customHeight="1" x14ac:dyDescent="0.15">
      <c r="A17" s="294" t="s">
        <v>122</v>
      </c>
      <c r="B17" s="294"/>
      <c r="C17" s="294"/>
      <c r="D17" s="294"/>
      <c r="E17" s="294"/>
      <c r="F17" s="294"/>
      <c r="G17" s="294"/>
      <c r="H17" s="294"/>
      <c r="I17" s="295">
        <f t="shared" si="2"/>
        <v>77548</v>
      </c>
      <c r="J17" s="296"/>
      <c r="K17" s="296"/>
      <c r="L17" s="296"/>
      <c r="M17" s="296"/>
      <c r="N17"/>
      <c r="O17" s="297">
        <f t="shared" ref="O17:O22" si="3">ROUND((I17-I16)/I16*100,1)</f>
        <v>16.899999999999999</v>
      </c>
      <c r="P17" s="297"/>
      <c r="Q17" s="297"/>
      <c r="R17" s="297"/>
      <c r="S17" s="270">
        <v>20142</v>
      </c>
      <c r="T17" s="270"/>
      <c r="U17" s="270"/>
      <c r="V17" s="270"/>
      <c r="W17" s="270">
        <v>6463</v>
      </c>
      <c r="X17" s="270"/>
      <c r="Y17" s="270"/>
      <c r="Z17" s="270"/>
      <c r="AA17" s="297" t="s">
        <v>205</v>
      </c>
      <c r="AB17" s="297"/>
      <c r="AC17" s="297"/>
      <c r="AD17" s="297"/>
      <c r="AE17" s="270">
        <v>8665</v>
      </c>
      <c r="AF17" s="270"/>
      <c r="AG17" s="270"/>
      <c r="AH17" s="270"/>
      <c r="AI17" s="270">
        <v>10623</v>
      </c>
      <c r="AJ17" s="270"/>
      <c r="AK17" s="270"/>
      <c r="AL17" s="270"/>
      <c r="AM17" s="270">
        <v>3252</v>
      </c>
      <c r="AN17" s="270"/>
      <c r="AO17" s="270"/>
      <c r="AP17" s="270"/>
      <c r="AQ17" s="270">
        <v>2487</v>
      </c>
      <c r="AR17" s="270"/>
      <c r="AS17" s="270"/>
      <c r="AT17" s="270"/>
      <c r="AU17" s="270">
        <v>18774</v>
      </c>
      <c r="AV17" s="270"/>
      <c r="AW17" s="270"/>
      <c r="AX17" s="270"/>
      <c r="AY17" s="270">
        <v>7142</v>
      </c>
      <c r="AZ17" s="270"/>
      <c r="BA17" s="270"/>
      <c r="BB17" s="270"/>
    </row>
    <row r="18" spans="1:54" ht="15" customHeight="1" x14ac:dyDescent="0.15">
      <c r="A18" s="294" t="s">
        <v>123</v>
      </c>
      <c r="B18" s="294"/>
      <c r="C18" s="294"/>
      <c r="D18" s="294"/>
      <c r="E18" s="294"/>
      <c r="F18" s="294"/>
      <c r="G18" s="294"/>
      <c r="H18" s="294"/>
      <c r="I18" s="295">
        <f t="shared" si="2"/>
        <v>86854</v>
      </c>
      <c r="J18" s="296"/>
      <c r="K18" s="296"/>
      <c r="L18" s="296"/>
      <c r="M18" s="296"/>
      <c r="N18"/>
      <c r="O18" s="297">
        <f t="shared" si="3"/>
        <v>12</v>
      </c>
      <c r="P18" s="297"/>
      <c r="Q18" s="297"/>
      <c r="R18" s="297"/>
      <c r="S18" s="270">
        <v>20890</v>
      </c>
      <c r="T18" s="270"/>
      <c r="U18" s="270"/>
      <c r="V18" s="270"/>
      <c r="W18" s="270">
        <v>8120</v>
      </c>
      <c r="X18" s="270"/>
      <c r="Y18" s="270"/>
      <c r="Z18" s="270"/>
      <c r="AA18" s="297" t="s">
        <v>205</v>
      </c>
      <c r="AB18" s="297"/>
      <c r="AC18" s="297"/>
      <c r="AD18" s="297"/>
      <c r="AE18" s="270">
        <v>9976</v>
      </c>
      <c r="AF18" s="270"/>
      <c r="AG18" s="270"/>
      <c r="AH18" s="270"/>
      <c r="AI18" s="270">
        <v>12262</v>
      </c>
      <c r="AJ18" s="270"/>
      <c r="AK18" s="270"/>
      <c r="AL18" s="270"/>
      <c r="AM18" s="270">
        <v>3219</v>
      </c>
      <c r="AN18" s="270"/>
      <c r="AO18" s="270"/>
      <c r="AP18" s="270"/>
      <c r="AQ18" s="270">
        <v>2618</v>
      </c>
      <c r="AR18" s="270"/>
      <c r="AS18" s="270"/>
      <c r="AT18" s="270"/>
      <c r="AU18" s="270">
        <v>22605</v>
      </c>
      <c r="AV18" s="270"/>
      <c r="AW18" s="270"/>
      <c r="AX18" s="270"/>
      <c r="AY18" s="270">
        <v>7164</v>
      </c>
      <c r="AZ18" s="270"/>
      <c r="BA18" s="270"/>
      <c r="BB18" s="270"/>
    </row>
    <row r="19" spans="1:54" ht="15" customHeight="1" x14ac:dyDescent="0.15">
      <c r="A19" s="294" t="s">
        <v>124</v>
      </c>
      <c r="B19" s="294"/>
      <c r="C19" s="294"/>
      <c r="D19" s="294"/>
      <c r="E19" s="294"/>
      <c r="F19" s="294"/>
      <c r="G19" s="294"/>
      <c r="H19" s="294"/>
      <c r="I19" s="295">
        <f t="shared" si="2"/>
        <v>92971</v>
      </c>
      <c r="J19" s="296"/>
      <c r="K19" s="296"/>
      <c r="L19" s="296"/>
      <c r="M19" s="296"/>
      <c r="N19"/>
      <c r="O19" s="297">
        <f t="shared" si="3"/>
        <v>7</v>
      </c>
      <c r="P19" s="297"/>
      <c r="Q19" s="297"/>
      <c r="R19" s="297"/>
      <c r="S19" s="270">
        <v>20559</v>
      </c>
      <c r="T19" s="270"/>
      <c r="U19" s="270"/>
      <c r="V19" s="270"/>
      <c r="W19" s="270">
        <v>10427</v>
      </c>
      <c r="X19" s="270"/>
      <c r="Y19" s="270"/>
      <c r="Z19" s="270"/>
      <c r="AA19" s="270" t="s">
        <v>127</v>
      </c>
      <c r="AB19" s="270"/>
      <c r="AC19" s="270"/>
      <c r="AD19" s="270"/>
      <c r="AE19" s="270">
        <v>10966</v>
      </c>
      <c r="AF19" s="270"/>
      <c r="AG19" s="270"/>
      <c r="AH19" s="270"/>
      <c r="AI19" s="270">
        <v>12787</v>
      </c>
      <c r="AJ19" s="270"/>
      <c r="AK19" s="270"/>
      <c r="AL19" s="270"/>
      <c r="AM19" s="270">
        <v>3151</v>
      </c>
      <c r="AN19" s="270"/>
      <c r="AO19" s="270"/>
      <c r="AP19" s="270"/>
      <c r="AQ19" s="270">
        <v>2675</v>
      </c>
      <c r="AR19" s="270"/>
      <c r="AS19" s="270"/>
      <c r="AT19" s="270"/>
      <c r="AU19" s="270">
        <v>24990</v>
      </c>
      <c r="AV19" s="270"/>
      <c r="AW19" s="270"/>
      <c r="AX19" s="270"/>
      <c r="AY19" s="270">
        <v>7416</v>
      </c>
      <c r="AZ19" s="270"/>
      <c r="BA19" s="270"/>
      <c r="BB19" s="270"/>
    </row>
    <row r="20" spans="1:54" ht="15" customHeight="1" x14ac:dyDescent="0.15">
      <c r="A20" s="294" t="s">
        <v>128</v>
      </c>
      <c r="B20" s="294"/>
      <c r="C20" s="294"/>
      <c r="D20" s="294"/>
      <c r="E20" s="294"/>
      <c r="F20" s="294"/>
      <c r="G20" s="294"/>
      <c r="H20" s="294"/>
      <c r="I20" s="295">
        <f t="shared" si="2"/>
        <v>107124</v>
      </c>
      <c r="J20" s="296"/>
      <c r="K20" s="296"/>
      <c r="L20" s="296"/>
      <c r="M20" s="296"/>
      <c r="N20"/>
      <c r="O20" s="297">
        <f t="shared" si="3"/>
        <v>15.2</v>
      </c>
      <c r="P20" s="297"/>
      <c r="Q20" s="297"/>
      <c r="R20" s="297"/>
      <c r="S20" s="270">
        <v>22811</v>
      </c>
      <c r="T20" s="270"/>
      <c r="U20" s="270"/>
      <c r="V20" s="270"/>
      <c r="W20" s="270">
        <v>17400</v>
      </c>
      <c r="X20" s="270"/>
      <c r="Y20" s="270"/>
      <c r="Z20" s="270"/>
      <c r="AA20" s="270" t="s">
        <v>127</v>
      </c>
      <c r="AB20" s="270"/>
      <c r="AC20" s="270"/>
      <c r="AD20" s="270"/>
      <c r="AE20" s="270">
        <v>12301</v>
      </c>
      <c r="AF20" s="270"/>
      <c r="AG20" s="270"/>
      <c r="AH20" s="270"/>
      <c r="AI20" s="270">
        <v>13860</v>
      </c>
      <c r="AJ20" s="270"/>
      <c r="AK20" s="270"/>
      <c r="AL20" s="270"/>
      <c r="AM20" s="270">
        <v>3246</v>
      </c>
      <c r="AN20" s="270"/>
      <c r="AO20" s="270"/>
      <c r="AP20" s="270"/>
      <c r="AQ20" s="270">
        <v>2817</v>
      </c>
      <c r="AR20" s="270"/>
      <c r="AS20" s="270"/>
      <c r="AT20" s="270"/>
      <c r="AU20" s="270">
        <v>26928</v>
      </c>
      <c r="AV20" s="270"/>
      <c r="AW20" s="270"/>
      <c r="AX20" s="270"/>
      <c r="AY20" s="270">
        <v>7761</v>
      </c>
      <c r="AZ20" s="270"/>
      <c r="BA20" s="270"/>
      <c r="BB20" s="270"/>
    </row>
    <row r="21" spans="1:54" ht="15" customHeight="1" x14ac:dyDescent="0.15">
      <c r="A21" s="294" t="s">
        <v>5</v>
      </c>
      <c r="B21" s="294"/>
      <c r="C21" s="294"/>
      <c r="D21" s="294"/>
      <c r="E21" s="294"/>
      <c r="F21" s="294"/>
      <c r="G21" s="294"/>
      <c r="H21" s="294"/>
      <c r="I21" s="295">
        <f t="shared" si="2"/>
        <v>116421</v>
      </c>
      <c r="J21" s="296"/>
      <c r="K21" s="296"/>
      <c r="L21" s="296"/>
      <c r="M21" s="296"/>
      <c r="N21"/>
      <c r="O21" s="297">
        <f t="shared" si="3"/>
        <v>8.6999999999999993</v>
      </c>
      <c r="P21" s="297"/>
      <c r="Q21" s="297"/>
      <c r="R21" s="297"/>
      <c r="S21" s="270">
        <v>24872</v>
      </c>
      <c r="T21" s="270"/>
      <c r="U21" s="270"/>
      <c r="V21" s="270"/>
      <c r="W21" s="270">
        <v>13028</v>
      </c>
      <c r="X21" s="270"/>
      <c r="Y21" s="270"/>
      <c r="Z21" s="270"/>
      <c r="AA21" s="270">
        <v>7819</v>
      </c>
      <c r="AB21" s="270"/>
      <c r="AC21" s="270"/>
      <c r="AD21" s="270"/>
      <c r="AE21" s="270">
        <v>13829</v>
      </c>
      <c r="AF21" s="270"/>
      <c r="AG21" s="270"/>
      <c r="AH21" s="270"/>
      <c r="AI21" s="270">
        <v>14639</v>
      </c>
      <c r="AJ21" s="270"/>
      <c r="AK21" s="270"/>
      <c r="AL21" s="270"/>
      <c r="AM21" s="270">
        <v>3257</v>
      </c>
      <c r="AN21" s="270"/>
      <c r="AO21" s="270"/>
      <c r="AP21" s="270"/>
      <c r="AQ21" s="270">
        <v>2910</v>
      </c>
      <c r="AR21" s="270"/>
      <c r="AS21" s="270"/>
      <c r="AT21" s="270"/>
      <c r="AU21" s="270">
        <v>27990</v>
      </c>
      <c r="AV21" s="270"/>
      <c r="AW21" s="270"/>
      <c r="AX21" s="270"/>
      <c r="AY21" s="270">
        <v>8077</v>
      </c>
      <c r="AZ21" s="270"/>
      <c r="BA21" s="270"/>
      <c r="BB21" s="270"/>
    </row>
    <row r="22" spans="1:54" ht="15" customHeight="1" x14ac:dyDescent="0.15">
      <c r="A22" s="294" t="s">
        <v>130</v>
      </c>
      <c r="B22" s="294"/>
      <c r="C22" s="294"/>
      <c r="D22" s="294"/>
      <c r="E22" s="294"/>
      <c r="F22" s="294"/>
      <c r="G22" s="294"/>
      <c r="H22" s="258"/>
      <c r="I22" s="295">
        <f t="shared" si="2"/>
        <v>120271</v>
      </c>
      <c r="J22" s="259"/>
      <c r="K22" s="259"/>
      <c r="L22" s="259"/>
      <c r="M22" s="259"/>
      <c r="N22" s="19"/>
      <c r="O22" s="260">
        <f t="shared" si="3"/>
        <v>3.3</v>
      </c>
      <c r="P22" s="260"/>
      <c r="Q22" s="260"/>
      <c r="R22" s="260"/>
      <c r="S22" s="270">
        <v>26621</v>
      </c>
      <c r="T22" s="270"/>
      <c r="U22" s="270"/>
      <c r="V22" s="270"/>
      <c r="W22" s="270">
        <v>14166</v>
      </c>
      <c r="X22" s="270"/>
      <c r="Y22" s="270"/>
      <c r="Z22" s="270"/>
      <c r="AA22" s="270">
        <v>7729</v>
      </c>
      <c r="AB22" s="270"/>
      <c r="AC22" s="270"/>
      <c r="AD22" s="270"/>
      <c r="AE22" s="270">
        <v>14352</v>
      </c>
      <c r="AF22" s="270"/>
      <c r="AG22" s="270"/>
      <c r="AH22" s="270"/>
      <c r="AI22" s="270">
        <v>14730</v>
      </c>
      <c r="AJ22" s="270"/>
      <c r="AK22" s="270"/>
      <c r="AL22" s="270"/>
      <c r="AM22" s="270">
        <v>3300</v>
      </c>
      <c r="AN22" s="270"/>
      <c r="AO22" s="270"/>
      <c r="AP22" s="270"/>
      <c r="AQ22" s="270">
        <v>3202</v>
      </c>
      <c r="AR22" s="270"/>
      <c r="AS22" s="270"/>
      <c r="AT22" s="270"/>
      <c r="AU22" s="270">
        <v>28169</v>
      </c>
      <c r="AV22" s="270"/>
      <c r="AW22" s="270"/>
      <c r="AX22" s="270"/>
      <c r="AY22" s="270">
        <v>8002</v>
      </c>
      <c r="AZ22" s="270"/>
      <c r="BA22" s="270"/>
      <c r="BB22" s="270"/>
    </row>
    <row r="23" spans="1:54" ht="15" customHeight="1" x14ac:dyDescent="0.15">
      <c r="A23" s="257" t="s">
        <v>131</v>
      </c>
      <c r="B23" s="257"/>
      <c r="C23" s="257"/>
      <c r="D23" s="257"/>
      <c r="E23" s="257"/>
      <c r="F23" s="257"/>
      <c r="G23" s="257"/>
      <c r="H23" s="258"/>
      <c r="I23" s="259">
        <f t="shared" si="2"/>
        <v>119594</v>
      </c>
      <c r="J23" s="259"/>
      <c r="K23" s="259"/>
      <c r="L23" s="259"/>
      <c r="M23" s="259"/>
      <c r="N23" s="19"/>
      <c r="O23" s="260">
        <f>ROUND((I23-I22)/I22*100,1)</f>
        <v>-0.6</v>
      </c>
      <c r="P23" s="260"/>
      <c r="Q23" s="260"/>
      <c r="R23" s="260"/>
      <c r="S23" s="259">
        <v>26091</v>
      </c>
      <c r="T23" s="259"/>
      <c r="U23" s="259"/>
      <c r="V23" s="259"/>
      <c r="W23" s="259">
        <v>14379</v>
      </c>
      <c r="X23" s="259"/>
      <c r="Y23" s="259"/>
      <c r="Z23" s="259"/>
      <c r="AA23" s="259">
        <v>6908</v>
      </c>
      <c r="AB23" s="259"/>
      <c r="AC23" s="259"/>
      <c r="AD23" s="259"/>
      <c r="AE23" s="259">
        <v>14441</v>
      </c>
      <c r="AF23" s="259"/>
      <c r="AG23" s="259"/>
      <c r="AH23" s="259"/>
      <c r="AI23" s="259">
        <v>15276</v>
      </c>
      <c r="AJ23" s="259"/>
      <c r="AK23" s="259"/>
      <c r="AL23" s="259"/>
      <c r="AM23" s="259">
        <v>3107</v>
      </c>
      <c r="AN23" s="259"/>
      <c r="AO23" s="259"/>
      <c r="AP23" s="259"/>
      <c r="AQ23" s="259">
        <v>3182</v>
      </c>
      <c r="AR23" s="259"/>
      <c r="AS23" s="259"/>
      <c r="AT23" s="259"/>
      <c r="AU23" s="259">
        <v>28208</v>
      </c>
      <c r="AV23" s="259"/>
      <c r="AW23" s="259"/>
      <c r="AX23" s="259"/>
      <c r="AY23" s="259">
        <v>8002</v>
      </c>
      <c r="AZ23" s="259"/>
      <c r="BA23" s="259"/>
      <c r="BB23" s="259"/>
    </row>
    <row r="24" spans="1:54" ht="15" customHeight="1" x14ac:dyDescent="0.15">
      <c r="A24" s="257" t="s">
        <v>133</v>
      </c>
      <c r="B24" s="257"/>
      <c r="C24" s="257"/>
      <c r="D24" s="257"/>
      <c r="E24" s="257"/>
      <c r="F24" s="257"/>
      <c r="G24" s="257"/>
      <c r="H24" s="258"/>
      <c r="I24" s="259">
        <v>119639</v>
      </c>
      <c r="J24" s="259"/>
      <c r="K24" s="259"/>
      <c r="L24" s="259"/>
      <c r="M24" s="259"/>
      <c r="N24" s="19"/>
      <c r="O24" s="260">
        <f>ROUND((I24-I22)/I22*100,1)</f>
        <v>-0.5</v>
      </c>
      <c r="P24" s="260"/>
      <c r="Q24" s="260"/>
      <c r="R24" s="260"/>
      <c r="S24" s="268">
        <v>25871</v>
      </c>
      <c r="T24" s="268"/>
      <c r="U24" s="268"/>
      <c r="V24" s="268"/>
      <c r="W24" s="268">
        <v>14567</v>
      </c>
      <c r="X24" s="268"/>
      <c r="Y24" s="268"/>
      <c r="Z24" s="268"/>
      <c r="AA24" s="268">
        <v>6452</v>
      </c>
      <c r="AB24" s="268"/>
      <c r="AC24" s="268"/>
      <c r="AD24" s="268"/>
      <c r="AE24" s="268">
        <v>14491</v>
      </c>
      <c r="AF24" s="268"/>
      <c r="AG24" s="268"/>
      <c r="AH24" s="268"/>
      <c r="AI24" s="268">
        <v>15134</v>
      </c>
      <c r="AJ24" s="268"/>
      <c r="AK24" s="268"/>
      <c r="AL24" s="268"/>
      <c r="AM24" s="268">
        <v>3000</v>
      </c>
      <c r="AN24" s="268"/>
      <c r="AO24" s="268"/>
      <c r="AP24" s="268"/>
      <c r="AQ24" s="268">
        <v>3410</v>
      </c>
      <c r="AR24" s="268"/>
      <c r="AS24" s="268"/>
      <c r="AT24" s="268"/>
      <c r="AU24" s="259">
        <v>28177</v>
      </c>
      <c r="AV24" s="259"/>
      <c r="AW24" s="259"/>
      <c r="AX24" s="259"/>
      <c r="AY24" s="259">
        <v>8537</v>
      </c>
      <c r="AZ24" s="259"/>
      <c r="BA24" s="259"/>
      <c r="BB24" s="259"/>
    </row>
    <row r="25" spans="1:54" ht="15" customHeight="1" x14ac:dyDescent="0.15">
      <c r="A25" s="257" t="s">
        <v>135</v>
      </c>
      <c r="B25" s="257"/>
      <c r="C25" s="257"/>
      <c r="D25" s="257"/>
      <c r="E25" s="257"/>
      <c r="F25" s="257"/>
      <c r="G25" s="257"/>
      <c r="H25" s="258"/>
      <c r="I25" s="259">
        <v>118072</v>
      </c>
      <c r="J25" s="259"/>
      <c r="K25" s="259"/>
      <c r="L25" s="259"/>
      <c r="M25" s="259"/>
      <c r="N25" s="19"/>
      <c r="O25" s="260">
        <f>ROUND((I25-I24)/I24*100,1)</f>
        <v>-1.3</v>
      </c>
      <c r="P25" s="260"/>
      <c r="Q25" s="260"/>
      <c r="R25" s="260"/>
      <c r="S25" s="261">
        <v>24744</v>
      </c>
      <c r="T25" s="261"/>
      <c r="U25" s="261"/>
      <c r="V25" s="261"/>
      <c r="W25" s="261">
        <v>14571</v>
      </c>
      <c r="X25" s="261"/>
      <c r="Y25" s="261"/>
      <c r="Z25" s="261"/>
      <c r="AA25" s="261">
        <v>6013</v>
      </c>
      <c r="AB25" s="261"/>
      <c r="AC25" s="261"/>
      <c r="AD25" s="261"/>
      <c r="AE25" s="261">
        <v>14475</v>
      </c>
      <c r="AF25" s="261"/>
      <c r="AG25" s="261"/>
      <c r="AH25" s="261"/>
      <c r="AI25" s="261">
        <v>15505</v>
      </c>
      <c r="AJ25" s="261"/>
      <c r="AK25" s="261"/>
      <c r="AL25" s="261"/>
      <c r="AM25" s="261">
        <v>2792</v>
      </c>
      <c r="AN25" s="261"/>
      <c r="AO25" s="261"/>
      <c r="AP25" s="261"/>
      <c r="AQ25" s="261">
        <v>3252</v>
      </c>
      <c r="AR25" s="261"/>
      <c r="AS25" s="261"/>
      <c r="AT25" s="261"/>
      <c r="AU25" s="259">
        <v>28096</v>
      </c>
      <c r="AV25" s="259"/>
      <c r="AW25" s="259"/>
      <c r="AX25" s="259"/>
      <c r="AY25" s="259">
        <v>8624</v>
      </c>
      <c r="AZ25" s="259"/>
      <c r="BA25" s="259"/>
      <c r="BB25" s="259"/>
    </row>
    <row r="26" spans="1:54" ht="15" customHeight="1" x14ac:dyDescent="0.15">
      <c r="A26" s="289" t="s">
        <v>669</v>
      </c>
      <c r="B26" s="289"/>
      <c r="C26" s="289"/>
      <c r="D26" s="289"/>
      <c r="E26" s="289"/>
      <c r="F26" s="289"/>
      <c r="G26" s="289"/>
      <c r="H26" s="290"/>
      <c r="I26" s="291">
        <v>116828</v>
      </c>
      <c r="J26" s="291"/>
      <c r="K26" s="291"/>
      <c r="L26" s="291"/>
      <c r="M26" s="291"/>
      <c r="N26" s="160"/>
      <c r="O26" s="292">
        <f>ROUND((I26-I25)/I25*100,1)</f>
        <v>-1.1000000000000001</v>
      </c>
      <c r="P26" s="292"/>
      <c r="Q26" s="292"/>
      <c r="R26" s="292"/>
      <c r="S26" s="293">
        <v>24387</v>
      </c>
      <c r="T26" s="293"/>
      <c r="U26" s="293"/>
      <c r="V26" s="293"/>
      <c r="W26" s="293">
        <v>14239</v>
      </c>
      <c r="X26" s="293"/>
      <c r="Y26" s="293"/>
      <c r="Z26" s="293"/>
      <c r="AA26" s="293">
        <v>5717</v>
      </c>
      <c r="AB26" s="293"/>
      <c r="AC26" s="293"/>
      <c r="AD26" s="293"/>
      <c r="AE26" s="293">
        <v>14321</v>
      </c>
      <c r="AF26" s="293"/>
      <c r="AG26" s="293"/>
      <c r="AH26" s="293"/>
      <c r="AI26" s="293">
        <v>15643</v>
      </c>
      <c r="AJ26" s="293"/>
      <c r="AK26" s="293"/>
      <c r="AL26" s="293"/>
      <c r="AM26" s="293">
        <v>2573</v>
      </c>
      <c r="AN26" s="293"/>
      <c r="AO26" s="293"/>
      <c r="AP26" s="293"/>
      <c r="AQ26" s="293">
        <v>3008</v>
      </c>
      <c r="AR26" s="293"/>
      <c r="AS26" s="293"/>
      <c r="AT26" s="293"/>
      <c r="AU26" s="291">
        <v>28342</v>
      </c>
      <c r="AV26" s="291"/>
      <c r="AW26" s="291"/>
      <c r="AX26" s="291"/>
      <c r="AY26" s="291">
        <v>8598</v>
      </c>
      <c r="AZ26" s="291"/>
      <c r="BA26" s="291"/>
      <c r="BB26" s="291"/>
    </row>
    <row r="27" spans="1:54" ht="5.25" customHeight="1" x14ac:dyDescent="0.15">
      <c r="A27" s="22"/>
      <c r="B27" s="22"/>
      <c r="C27" s="22"/>
      <c r="D27" s="22"/>
      <c r="E27" s="22"/>
      <c r="F27" s="22"/>
      <c r="G27" s="22"/>
      <c r="H27" s="22"/>
      <c r="I27" s="23"/>
      <c r="J27" s="24"/>
      <c r="K27" s="24"/>
      <c r="L27" s="24"/>
      <c r="M27" s="24"/>
      <c r="N27" s="24"/>
      <c r="O27" s="25"/>
      <c r="P27" s="25"/>
      <c r="Q27" s="25"/>
      <c r="R27" s="25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54" ht="5.25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</row>
    <row r="29" spans="1:54" x14ac:dyDescent="0.15">
      <c r="AU29" s="270" t="s">
        <v>137</v>
      </c>
      <c r="AV29" s="270"/>
      <c r="AW29" s="270"/>
      <c r="AX29" s="270"/>
      <c r="AY29" s="270"/>
      <c r="AZ29" s="270"/>
      <c r="BA29" s="270"/>
      <c r="BB29" s="270"/>
    </row>
    <row r="30" spans="1:54" ht="15" customHeight="1" x14ac:dyDescent="0.15">
      <c r="A30" s="27" t="s">
        <v>138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</row>
    <row r="31" spans="1:54" ht="12" customHeight="1" x14ac:dyDescent="0.15">
      <c r="A31" s="27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68" t="s">
        <v>52</v>
      </c>
      <c r="AU31" s="268"/>
      <c r="AV31" s="268"/>
      <c r="AW31" s="268"/>
      <c r="AX31" s="268"/>
      <c r="AY31" s="268"/>
      <c r="AZ31" s="268"/>
      <c r="BA31" s="268"/>
      <c r="BB31" s="268"/>
    </row>
    <row r="32" spans="1:54" ht="18" customHeight="1" x14ac:dyDescent="0.15">
      <c r="A32" s="271" t="s">
        <v>144</v>
      </c>
      <c r="B32" s="271"/>
      <c r="C32" s="271"/>
      <c r="D32" s="271"/>
      <c r="E32" s="271"/>
      <c r="F32" s="271"/>
      <c r="G32" s="271"/>
      <c r="H32" s="272"/>
      <c r="I32" s="277" t="s">
        <v>146</v>
      </c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9"/>
      <c r="Y32" s="280" t="s">
        <v>148</v>
      </c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</row>
    <row r="33" spans="1:54" ht="15" customHeight="1" x14ac:dyDescent="0.15">
      <c r="A33" s="273"/>
      <c r="B33" s="273"/>
      <c r="C33" s="273"/>
      <c r="D33" s="273"/>
      <c r="E33" s="273"/>
      <c r="F33" s="273"/>
      <c r="G33" s="273"/>
      <c r="H33" s="274"/>
      <c r="I33" s="282" t="s">
        <v>6</v>
      </c>
      <c r="J33" s="282"/>
      <c r="K33" s="282"/>
      <c r="L33" s="282"/>
      <c r="M33" s="282"/>
      <c r="N33" s="282"/>
      <c r="O33" s="282" t="s">
        <v>149</v>
      </c>
      <c r="P33" s="282"/>
      <c r="Q33" s="282"/>
      <c r="R33" s="282"/>
      <c r="S33" s="282"/>
      <c r="T33" s="282" t="s">
        <v>150</v>
      </c>
      <c r="U33" s="282"/>
      <c r="V33" s="282"/>
      <c r="W33" s="282"/>
      <c r="X33" s="282"/>
      <c r="Y33" s="284" t="s">
        <v>151</v>
      </c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4" t="s">
        <v>153</v>
      </c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</row>
    <row r="34" spans="1:54" ht="22.5" customHeight="1" x14ac:dyDescent="0.15">
      <c r="A34" s="275"/>
      <c r="B34" s="275"/>
      <c r="C34" s="275"/>
      <c r="D34" s="275"/>
      <c r="E34" s="275"/>
      <c r="F34" s="275"/>
      <c r="G34" s="275"/>
      <c r="H34" s="276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6" t="s">
        <v>154</v>
      </c>
      <c r="Z34" s="287"/>
      <c r="AA34" s="287"/>
      <c r="AB34" s="287"/>
      <c r="AC34" s="288"/>
      <c r="AD34" s="286" t="s">
        <v>156</v>
      </c>
      <c r="AE34" s="287"/>
      <c r="AF34" s="287"/>
      <c r="AG34" s="287"/>
      <c r="AH34" s="288"/>
      <c r="AI34" s="286" t="s">
        <v>157</v>
      </c>
      <c r="AJ34" s="287"/>
      <c r="AK34" s="287"/>
      <c r="AL34" s="287"/>
      <c r="AM34" s="288"/>
      <c r="AN34" s="286" t="s">
        <v>154</v>
      </c>
      <c r="AO34" s="287"/>
      <c r="AP34" s="287"/>
      <c r="AQ34" s="287"/>
      <c r="AR34" s="288"/>
      <c r="AS34" s="286" t="s">
        <v>156</v>
      </c>
      <c r="AT34" s="287"/>
      <c r="AU34" s="287"/>
      <c r="AV34" s="287"/>
      <c r="AW34" s="288"/>
      <c r="AX34" s="286" t="s">
        <v>157</v>
      </c>
      <c r="AY34" s="287"/>
      <c r="AZ34" s="287"/>
      <c r="BA34" s="287"/>
      <c r="BB34" s="287"/>
    </row>
    <row r="35" spans="1:54" ht="4.5" customHeight="1" x14ac:dyDescent="0.15">
      <c r="A35" s="29"/>
      <c r="B35" s="29"/>
      <c r="C35" s="29"/>
      <c r="D35" s="29"/>
      <c r="E35" s="29"/>
      <c r="F35" s="29"/>
      <c r="G35" s="29"/>
      <c r="H35" s="29"/>
      <c r="I35" s="30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15" customHeight="1" x14ac:dyDescent="0.15">
      <c r="A36" s="265" t="s">
        <v>80</v>
      </c>
      <c r="B36" s="265"/>
      <c r="C36" s="265"/>
      <c r="D36" s="265"/>
      <c r="E36" s="265"/>
      <c r="F36" s="265"/>
      <c r="G36" s="265"/>
      <c r="H36" s="265"/>
      <c r="I36" s="266">
        <v>3519</v>
      </c>
      <c r="J36" s="262"/>
      <c r="K36" s="262"/>
      <c r="L36" s="262"/>
      <c r="M36" s="262"/>
      <c r="N36" s="262"/>
      <c r="O36" s="262" t="s">
        <v>205</v>
      </c>
      <c r="P36" s="262"/>
      <c r="Q36" s="262"/>
      <c r="R36" s="262"/>
      <c r="S36" s="262"/>
      <c r="T36" s="262" t="s">
        <v>205</v>
      </c>
      <c r="U36" s="262"/>
      <c r="V36" s="262"/>
      <c r="W36" s="262"/>
      <c r="X36" s="262"/>
      <c r="Y36" s="262">
        <v>9376</v>
      </c>
      <c r="Z36" s="262"/>
      <c r="AA36" s="262"/>
      <c r="AB36" s="262"/>
      <c r="AC36" s="262"/>
      <c r="AD36" s="269">
        <v>3580</v>
      </c>
      <c r="AE36" s="269"/>
      <c r="AF36" s="269"/>
      <c r="AG36" s="269"/>
      <c r="AH36" s="269"/>
      <c r="AI36" s="269">
        <v>3333</v>
      </c>
      <c r="AJ36" s="269"/>
      <c r="AK36" s="269"/>
      <c r="AL36" s="269"/>
      <c r="AM36" s="269"/>
      <c r="AN36" s="269">
        <v>9876</v>
      </c>
      <c r="AO36" s="269"/>
      <c r="AP36" s="269"/>
      <c r="AQ36" s="269"/>
      <c r="AR36" s="269"/>
      <c r="AS36" s="269">
        <v>3832</v>
      </c>
      <c r="AT36" s="269"/>
      <c r="AU36" s="269"/>
      <c r="AV36" s="269"/>
      <c r="AW36" s="269"/>
      <c r="AX36" s="269">
        <v>3464</v>
      </c>
      <c r="AY36" s="269"/>
      <c r="AZ36" s="269"/>
      <c r="BA36" s="269"/>
      <c r="BB36" s="269"/>
    </row>
    <row r="37" spans="1:54" ht="15" customHeight="1" x14ac:dyDescent="0.15">
      <c r="A37" s="265" t="s">
        <v>112</v>
      </c>
      <c r="B37" s="265"/>
      <c r="C37" s="265"/>
      <c r="D37" s="265"/>
      <c r="E37" s="265"/>
      <c r="F37" s="265"/>
      <c r="G37" s="265"/>
      <c r="H37" s="265"/>
      <c r="I37" s="266">
        <v>3647</v>
      </c>
      <c r="J37" s="262"/>
      <c r="K37" s="262"/>
      <c r="L37" s="262"/>
      <c r="M37" s="262"/>
      <c r="N37" s="262"/>
      <c r="O37" s="262" t="s">
        <v>205</v>
      </c>
      <c r="P37" s="262"/>
      <c r="Q37" s="262"/>
      <c r="R37" s="262"/>
      <c r="S37" s="262"/>
      <c r="T37" s="262" t="s">
        <v>205</v>
      </c>
      <c r="U37" s="262"/>
      <c r="V37" s="262"/>
      <c r="W37" s="262"/>
      <c r="X37" s="262"/>
      <c r="Y37" s="262">
        <v>9913</v>
      </c>
      <c r="Z37" s="262"/>
      <c r="AA37" s="262"/>
      <c r="AB37" s="262"/>
      <c r="AC37" s="262"/>
      <c r="AD37" s="269">
        <v>3641</v>
      </c>
      <c r="AE37" s="269"/>
      <c r="AF37" s="269"/>
      <c r="AG37" s="269"/>
      <c r="AH37" s="269"/>
      <c r="AI37" s="269">
        <v>3380</v>
      </c>
      <c r="AJ37" s="269"/>
      <c r="AK37" s="269"/>
      <c r="AL37" s="269"/>
      <c r="AM37" s="269"/>
      <c r="AN37" s="269">
        <v>10373</v>
      </c>
      <c r="AO37" s="269"/>
      <c r="AP37" s="269"/>
      <c r="AQ37" s="269"/>
      <c r="AR37" s="269"/>
      <c r="AS37" s="269">
        <v>3821</v>
      </c>
      <c r="AT37" s="269"/>
      <c r="AU37" s="269"/>
      <c r="AV37" s="269"/>
      <c r="AW37" s="269"/>
      <c r="AX37" s="269">
        <v>3441</v>
      </c>
      <c r="AY37" s="269"/>
      <c r="AZ37" s="269"/>
      <c r="BA37" s="269"/>
      <c r="BB37" s="269"/>
    </row>
    <row r="38" spans="1:54" ht="15" customHeight="1" x14ac:dyDescent="0.15">
      <c r="A38" s="265" t="s">
        <v>62</v>
      </c>
      <c r="B38" s="265"/>
      <c r="C38" s="265"/>
      <c r="D38" s="265"/>
      <c r="E38" s="265"/>
      <c r="F38" s="265"/>
      <c r="G38" s="265"/>
      <c r="H38" s="265"/>
      <c r="I38" s="266">
        <v>3781</v>
      </c>
      <c r="J38" s="262"/>
      <c r="K38" s="262"/>
      <c r="L38" s="262"/>
      <c r="M38" s="262"/>
      <c r="N38" s="262"/>
      <c r="O38" s="262" t="s">
        <v>205</v>
      </c>
      <c r="P38" s="262"/>
      <c r="Q38" s="262"/>
      <c r="R38" s="262"/>
      <c r="S38" s="262"/>
      <c r="T38" s="262" t="s">
        <v>205</v>
      </c>
      <c r="U38" s="262"/>
      <c r="V38" s="262"/>
      <c r="W38" s="262"/>
      <c r="X38" s="262"/>
      <c r="Y38" s="262">
        <v>10512</v>
      </c>
      <c r="Z38" s="262"/>
      <c r="AA38" s="262"/>
      <c r="AB38" s="262"/>
      <c r="AC38" s="262"/>
      <c r="AD38" s="269">
        <v>3761</v>
      </c>
      <c r="AE38" s="269"/>
      <c r="AF38" s="269"/>
      <c r="AG38" s="269"/>
      <c r="AH38" s="269"/>
      <c r="AI38" s="269">
        <v>3386</v>
      </c>
      <c r="AJ38" s="269"/>
      <c r="AK38" s="269"/>
      <c r="AL38" s="269"/>
      <c r="AM38" s="269"/>
      <c r="AN38" s="269">
        <v>10846</v>
      </c>
      <c r="AO38" s="269"/>
      <c r="AP38" s="269"/>
      <c r="AQ38" s="269"/>
      <c r="AR38" s="269"/>
      <c r="AS38" s="269">
        <v>4233</v>
      </c>
      <c r="AT38" s="269"/>
      <c r="AU38" s="269"/>
      <c r="AV38" s="269"/>
      <c r="AW38" s="269"/>
      <c r="AX38" s="269">
        <v>3423</v>
      </c>
      <c r="AY38" s="269"/>
      <c r="AZ38" s="269"/>
      <c r="BA38" s="269"/>
      <c r="BB38" s="269"/>
    </row>
    <row r="39" spans="1:54" ht="15" customHeight="1" x14ac:dyDescent="0.15">
      <c r="A39" s="265" t="s">
        <v>113</v>
      </c>
      <c r="B39" s="265"/>
      <c r="C39" s="265"/>
      <c r="D39" s="265"/>
      <c r="E39" s="265"/>
      <c r="F39" s="265"/>
      <c r="G39" s="265"/>
      <c r="H39" s="265"/>
      <c r="I39" s="266">
        <v>3885</v>
      </c>
      <c r="J39" s="262"/>
      <c r="K39" s="262"/>
      <c r="L39" s="262"/>
      <c r="M39" s="262"/>
      <c r="N39" s="262"/>
      <c r="O39" s="262" t="s">
        <v>205</v>
      </c>
      <c r="P39" s="262"/>
      <c r="Q39" s="262"/>
      <c r="R39" s="262"/>
      <c r="S39" s="262"/>
      <c r="T39" s="262" t="s">
        <v>205</v>
      </c>
      <c r="U39" s="262"/>
      <c r="V39" s="262"/>
      <c r="W39" s="262"/>
      <c r="X39" s="262"/>
      <c r="Y39" s="262">
        <v>10928</v>
      </c>
      <c r="Z39" s="262"/>
      <c r="AA39" s="262"/>
      <c r="AB39" s="262"/>
      <c r="AC39" s="262"/>
      <c r="AD39" s="269">
        <v>3948</v>
      </c>
      <c r="AE39" s="269"/>
      <c r="AF39" s="269"/>
      <c r="AG39" s="269"/>
      <c r="AH39" s="269"/>
      <c r="AI39" s="269">
        <v>3423</v>
      </c>
      <c r="AJ39" s="269"/>
      <c r="AK39" s="269"/>
      <c r="AL39" s="269"/>
      <c r="AM39" s="269"/>
      <c r="AN39" s="269">
        <v>11194</v>
      </c>
      <c r="AO39" s="269"/>
      <c r="AP39" s="269"/>
      <c r="AQ39" s="269"/>
      <c r="AR39" s="269"/>
      <c r="AS39" s="269">
        <v>4489</v>
      </c>
      <c r="AT39" s="269"/>
      <c r="AU39" s="269"/>
      <c r="AV39" s="269"/>
      <c r="AW39" s="269"/>
      <c r="AX39" s="269">
        <v>3473</v>
      </c>
      <c r="AY39" s="269"/>
      <c r="AZ39" s="269"/>
      <c r="BA39" s="269"/>
      <c r="BB39" s="269"/>
    </row>
    <row r="40" spans="1:54" ht="15" customHeight="1" x14ac:dyDescent="0.15">
      <c r="A40" s="265" t="s">
        <v>51</v>
      </c>
      <c r="B40" s="265"/>
      <c r="C40" s="265"/>
      <c r="D40" s="265"/>
      <c r="E40" s="265"/>
      <c r="F40" s="265"/>
      <c r="G40" s="265"/>
      <c r="H40" s="265"/>
      <c r="I40" s="266">
        <v>3909</v>
      </c>
      <c r="J40" s="262"/>
      <c r="K40" s="262"/>
      <c r="L40" s="262"/>
      <c r="M40" s="262"/>
      <c r="N40" s="262"/>
      <c r="O40" s="262" t="s">
        <v>205</v>
      </c>
      <c r="P40" s="262"/>
      <c r="Q40" s="262"/>
      <c r="R40" s="262"/>
      <c r="S40" s="262"/>
      <c r="T40" s="262" t="s">
        <v>205</v>
      </c>
      <c r="U40" s="262"/>
      <c r="V40" s="262"/>
      <c r="W40" s="262"/>
      <c r="X40" s="262"/>
      <c r="Y40" s="262">
        <v>11162</v>
      </c>
      <c r="Z40" s="262"/>
      <c r="AA40" s="262"/>
      <c r="AB40" s="262"/>
      <c r="AC40" s="262"/>
      <c r="AD40" s="269">
        <v>4162</v>
      </c>
      <c r="AE40" s="269"/>
      <c r="AF40" s="269"/>
      <c r="AG40" s="269"/>
      <c r="AH40" s="269"/>
      <c r="AI40" s="269">
        <v>3528</v>
      </c>
      <c r="AJ40" s="269"/>
      <c r="AK40" s="269"/>
      <c r="AL40" s="269"/>
      <c r="AM40" s="269"/>
      <c r="AN40" s="269">
        <v>11268</v>
      </c>
      <c r="AO40" s="269"/>
      <c r="AP40" s="269"/>
      <c r="AQ40" s="269"/>
      <c r="AR40" s="269"/>
      <c r="AS40" s="269">
        <v>4432</v>
      </c>
      <c r="AT40" s="269"/>
      <c r="AU40" s="269"/>
      <c r="AV40" s="269"/>
      <c r="AW40" s="269"/>
      <c r="AX40" s="269">
        <v>3554</v>
      </c>
      <c r="AY40" s="269"/>
      <c r="AZ40" s="269"/>
      <c r="BA40" s="269"/>
      <c r="BB40" s="269"/>
    </row>
    <row r="41" spans="1:54" ht="15" customHeight="1" x14ac:dyDescent="0.15">
      <c r="A41" s="265" t="s">
        <v>106</v>
      </c>
      <c r="B41" s="265"/>
      <c r="C41" s="265"/>
      <c r="D41" s="265"/>
      <c r="E41" s="265"/>
      <c r="F41" s="265"/>
      <c r="G41" s="265"/>
      <c r="H41" s="265"/>
      <c r="I41" s="266">
        <v>5800</v>
      </c>
      <c r="J41" s="262"/>
      <c r="K41" s="262"/>
      <c r="L41" s="262"/>
      <c r="M41" s="262"/>
      <c r="N41" s="262"/>
      <c r="O41" s="262" t="s">
        <v>205</v>
      </c>
      <c r="P41" s="262"/>
      <c r="Q41" s="262"/>
      <c r="R41" s="262"/>
      <c r="S41" s="262"/>
      <c r="T41" s="262" t="s">
        <v>205</v>
      </c>
      <c r="U41" s="262"/>
      <c r="V41" s="262"/>
      <c r="W41" s="262"/>
      <c r="X41" s="262"/>
      <c r="Y41" s="262">
        <v>15110</v>
      </c>
      <c r="Z41" s="262"/>
      <c r="AA41" s="262"/>
      <c r="AB41" s="262"/>
      <c r="AC41" s="262"/>
      <c r="AD41" s="269">
        <v>5619</v>
      </c>
      <c r="AE41" s="269"/>
      <c r="AF41" s="269"/>
      <c r="AG41" s="269"/>
      <c r="AH41" s="269"/>
      <c r="AI41" s="269">
        <v>4119</v>
      </c>
      <c r="AJ41" s="269"/>
      <c r="AK41" s="269"/>
      <c r="AL41" s="269"/>
      <c r="AM41" s="269"/>
      <c r="AN41" s="269">
        <v>15923</v>
      </c>
      <c r="AO41" s="269"/>
      <c r="AP41" s="269"/>
      <c r="AQ41" s="269"/>
      <c r="AR41" s="269"/>
      <c r="AS41" s="269">
        <v>6014</v>
      </c>
      <c r="AT41" s="269"/>
      <c r="AU41" s="269"/>
      <c r="AV41" s="269"/>
      <c r="AW41" s="269"/>
      <c r="AX41" s="269">
        <v>4317</v>
      </c>
      <c r="AY41" s="269"/>
      <c r="AZ41" s="269"/>
      <c r="BA41" s="269"/>
      <c r="BB41" s="269"/>
    </row>
    <row r="42" spans="1:54" ht="15" customHeight="1" x14ac:dyDescent="0.15">
      <c r="A42" s="265" t="s">
        <v>114</v>
      </c>
      <c r="B42" s="265"/>
      <c r="C42" s="265"/>
      <c r="D42" s="265"/>
      <c r="E42" s="265"/>
      <c r="F42" s="265"/>
      <c r="G42" s="265"/>
      <c r="H42" s="265"/>
      <c r="I42" s="266">
        <v>5519</v>
      </c>
      <c r="J42" s="262"/>
      <c r="K42" s="262"/>
      <c r="L42" s="262"/>
      <c r="M42" s="262"/>
      <c r="N42" s="262"/>
      <c r="O42" s="262" t="s">
        <v>205</v>
      </c>
      <c r="P42" s="262"/>
      <c r="Q42" s="262"/>
      <c r="R42" s="262"/>
      <c r="S42" s="262"/>
      <c r="T42" s="262">
        <v>1360</v>
      </c>
      <c r="U42" s="262"/>
      <c r="V42" s="262"/>
      <c r="W42" s="262"/>
      <c r="X42" s="262"/>
      <c r="Y42" s="262">
        <v>15168</v>
      </c>
      <c r="Z42" s="262"/>
      <c r="AA42" s="262"/>
      <c r="AB42" s="262"/>
      <c r="AC42" s="262"/>
      <c r="AD42" s="269">
        <v>5669</v>
      </c>
      <c r="AE42" s="269"/>
      <c r="AF42" s="269"/>
      <c r="AG42" s="269"/>
      <c r="AH42" s="269"/>
      <c r="AI42" s="269">
        <v>4065</v>
      </c>
      <c r="AJ42" s="269"/>
      <c r="AK42" s="269"/>
      <c r="AL42" s="269"/>
      <c r="AM42" s="269"/>
      <c r="AN42" s="269">
        <v>15720</v>
      </c>
      <c r="AO42" s="269"/>
      <c r="AP42" s="269"/>
      <c r="AQ42" s="269"/>
      <c r="AR42" s="269"/>
      <c r="AS42" s="269">
        <v>5923</v>
      </c>
      <c r="AT42" s="269"/>
      <c r="AU42" s="269"/>
      <c r="AV42" s="269"/>
      <c r="AW42" s="269"/>
      <c r="AX42" s="269">
        <v>4282</v>
      </c>
      <c r="AY42" s="269"/>
      <c r="AZ42" s="269"/>
      <c r="BA42" s="269"/>
      <c r="BB42" s="269"/>
    </row>
    <row r="43" spans="1:54" ht="15" customHeight="1" x14ac:dyDescent="0.15">
      <c r="A43" s="265" t="s">
        <v>115</v>
      </c>
      <c r="B43" s="265"/>
      <c r="C43" s="265"/>
      <c r="D43" s="265"/>
      <c r="E43" s="265"/>
      <c r="F43" s="265"/>
      <c r="G43" s="265"/>
      <c r="H43" s="265"/>
      <c r="I43" s="266">
        <v>5681</v>
      </c>
      <c r="J43" s="262"/>
      <c r="K43" s="262"/>
      <c r="L43" s="262"/>
      <c r="M43" s="262"/>
      <c r="N43" s="262"/>
      <c r="O43" s="262">
        <v>2358</v>
      </c>
      <c r="P43" s="262"/>
      <c r="Q43" s="262"/>
      <c r="R43" s="262"/>
      <c r="S43" s="262"/>
      <c r="T43" s="262">
        <v>1311</v>
      </c>
      <c r="U43" s="262"/>
      <c r="V43" s="262"/>
      <c r="W43" s="262"/>
      <c r="X43" s="262"/>
      <c r="Y43" s="262">
        <v>15551</v>
      </c>
      <c r="Z43" s="262"/>
      <c r="AA43" s="262"/>
      <c r="AB43" s="262"/>
      <c r="AC43" s="262"/>
      <c r="AD43" s="269">
        <v>5638</v>
      </c>
      <c r="AE43" s="269"/>
      <c r="AF43" s="269"/>
      <c r="AG43" s="269"/>
      <c r="AH43" s="269"/>
      <c r="AI43" s="269">
        <v>4028</v>
      </c>
      <c r="AJ43" s="269"/>
      <c r="AK43" s="269"/>
      <c r="AL43" s="269"/>
      <c r="AM43" s="269"/>
      <c r="AN43" s="269">
        <v>15883</v>
      </c>
      <c r="AO43" s="269"/>
      <c r="AP43" s="269"/>
      <c r="AQ43" s="269"/>
      <c r="AR43" s="269"/>
      <c r="AS43" s="269">
        <v>5930</v>
      </c>
      <c r="AT43" s="269"/>
      <c r="AU43" s="269"/>
      <c r="AV43" s="269"/>
      <c r="AW43" s="269"/>
      <c r="AX43" s="269">
        <v>4144</v>
      </c>
      <c r="AY43" s="269"/>
      <c r="AZ43" s="269"/>
      <c r="BA43" s="269"/>
      <c r="BB43" s="269"/>
    </row>
    <row r="44" spans="1:54" ht="15" customHeight="1" x14ac:dyDescent="0.15">
      <c r="A44" s="265" t="s">
        <v>116</v>
      </c>
      <c r="B44" s="265"/>
      <c r="C44" s="265"/>
      <c r="D44" s="265"/>
      <c r="E44" s="265"/>
      <c r="F44" s="265"/>
      <c r="G44" s="265"/>
      <c r="H44" s="265"/>
      <c r="I44" s="266">
        <v>6188</v>
      </c>
      <c r="J44" s="262"/>
      <c r="K44" s="262"/>
      <c r="L44" s="262"/>
      <c r="M44" s="262"/>
      <c r="N44" s="262"/>
      <c r="O44" s="262">
        <v>2438</v>
      </c>
      <c r="P44" s="262"/>
      <c r="Q44" s="262"/>
      <c r="R44" s="262"/>
      <c r="S44" s="262"/>
      <c r="T44" s="262">
        <v>1303</v>
      </c>
      <c r="U44" s="262"/>
      <c r="V44" s="262"/>
      <c r="W44" s="262"/>
      <c r="X44" s="262"/>
      <c r="Y44" s="262">
        <v>15747</v>
      </c>
      <c r="Z44" s="262"/>
      <c r="AA44" s="262"/>
      <c r="AB44" s="262"/>
      <c r="AC44" s="262"/>
      <c r="AD44" s="269">
        <v>5967</v>
      </c>
      <c r="AE44" s="269"/>
      <c r="AF44" s="269"/>
      <c r="AG44" s="269"/>
      <c r="AH44" s="269"/>
      <c r="AI44" s="269">
        <v>3802</v>
      </c>
      <c r="AJ44" s="269"/>
      <c r="AK44" s="269"/>
      <c r="AL44" s="269"/>
      <c r="AM44" s="269"/>
      <c r="AN44" s="269">
        <v>16121</v>
      </c>
      <c r="AO44" s="269"/>
      <c r="AP44" s="269"/>
      <c r="AQ44" s="269"/>
      <c r="AR44" s="269"/>
      <c r="AS44" s="269">
        <v>6128</v>
      </c>
      <c r="AT44" s="269"/>
      <c r="AU44" s="269"/>
      <c r="AV44" s="269"/>
      <c r="AW44" s="269"/>
      <c r="AX44" s="269">
        <v>3995</v>
      </c>
      <c r="AY44" s="269"/>
      <c r="AZ44" s="269"/>
      <c r="BA44" s="269"/>
      <c r="BB44" s="269"/>
    </row>
    <row r="45" spans="1:54" ht="15" customHeight="1" x14ac:dyDescent="0.15">
      <c r="A45" s="265" t="s">
        <v>117</v>
      </c>
      <c r="B45" s="265"/>
      <c r="C45" s="265"/>
      <c r="D45" s="265"/>
      <c r="E45" s="265"/>
      <c r="F45" s="265"/>
      <c r="G45" s="265"/>
      <c r="H45" s="265"/>
      <c r="I45" s="266">
        <v>8015</v>
      </c>
      <c r="J45" s="262"/>
      <c r="K45" s="262"/>
      <c r="L45" s="262"/>
      <c r="M45" s="262"/>
      <c r="N45" s="262"/>
      <c r="O45" s="262">
        <v>3097</v>
      </c>
      <c r="P45" s="262"/>
      <c r="Q45" s="262"/>
      <c r="R45" s="262"/>
      <c r="S45" s="262"/>
      <c r="T45" s="262">
        <v>1321</v>
      </c>
      <c r="U45" s="262"/>
      <c r="V45" s="262"/>
      <c r="W45" s="262"/>
      <c r="X45" s="262"/>
      <c r="Y45" s="262">
        <v>18176</v>
      </c>
      <c r="Z45" s="262"/>
      <c r="AA45" s="262"/>
      <c r="AB45" s="262"/>
      <c r="AC45" s="262"/>
      <c r="AD45" s="269">
        <v>7053</v>
      </c>
      <c r="AE45" s="269"/>
      <c r="AF45" s="269"/>
      <c r="AG45" s="269"/>
      <c r="AH45" s="269"/>
      <c r="AI45" s="269">
        <v>3578</v>
      </c>
      <c r="AJ45" s="269"/>
      <c r="AK45" s="269"/>
      <c r="AL45" s="269"/>
      <c r="AM45" s="269"/>
      <c r="AN45" s="269">
        <v>18350</v>
      </c>
      <c r="AO45" s="269"/>
      <c r="AP45" s="269"/>
      <c r="AQ45" s="269"/>
      <c r="AR45" s="269"/>
      <c r="AS45" s="269">
        <v>7429</v>
      </c>
      <c r="AT45" s="269"/>
      <c r="AU45" s="269"/>
      <c r="AV45" s="269"/>
      <c r="AW45" s="269"/>
      <c r="AX45" s="269">
        <v>3710</v>
      </c>
      <c r="AY45" s="269"/>
      <c r="AZ45" s="269"/>
      <c r="BA45" s="269"/>
      <c r="BB45" s="269"/>
    </row>
    <row r="46" spans="1:54" ht="15" customHeight="1" x14ac:dyDescent="0.15">
      <c r="A46" s="265" t="s">
        <v>119</v>
      </c>
      <c r="B46" s="265"/>
      <c r="C46" s="265"/>
      <c r="D46" s="265"/>
      <c r="E46" s="265"/>
      <c r="F46" s="265"/>
      <c r="G46" s="265"/>
      <c r="H46" s="265"/>
      <c r="I46" s="266">
        <v>10141</v>
      </c>
      <c r="J46" s="262"/>
      <c r="K46" s="262"/>
      <c r="L46" s="262"/>
      <c r="M46" s="262"/>
      <c r="N46" s="262"/>
      <c r="O46" s="262">
        <v>3911</v>
      </c>
      <c r="P46" s="262"/>
      <c r="Q46" s="262"/>
      <c r="R46" s="262"/>
      <c r="S46" s="262"/>
      <c r="T46" s="262">
        <v>1389</v>
      </c>
      <c r="U46" s="262"/>
      <c r="V46" s="262"/>
      <c r="W46" s="262"/>
      <c r="X46" s="262"/>
      <c r="Y46" s="262">
        <v>20964</v>
      </c>
      <c r="Z46" s="262"/>
      <c r="AA46" s="262"/>
      <c r="AB46" s="262"/>
      <c r="AC46" s="262"/>
      <c r="AD46" s="269">
        <v>8699</v>
      </c>
      <c r="AE46" s="269"/>
      <c r="AF46" s="269"/>
      <c r="AG46" s="269"/>
      <c r="AH46" s="269"/>
      <c r="AI46" s="269">
        <v>3447</v>
      </c>
      <c r="AJ46" s="269"/>
      <c r="AK46" s="269"/>
      <c r="AL46" s="269"/>
      <c r="AM46" s="269"/>
      <c r="AN46" s="269">
        <v>21026</v>
      </c>
      <c r="AO46" s="269"/>
      <c r="AP46" s="269"/>
      <c r="AQ46" s="269"/>
      <c r="AR46" s="269"/>
      <c r="AS46" s="269">
        <v>8548</v>
      </c>
      <c r="AT46" s="269"/>
      <c r="AU46" s="269"/>
      <c r="AV46" s="269"/>
      <c r="AW46" s="269"/>
      <c r="AX46" s="269">
        <v>3634</v>
      </c>
      <c r="AY46" s="269"/>
      <c r="AZ46" s="269"/>
      <c r="BA46" s="269"/>
      <c r="BB46" s="269"/>
    </row>
    <row r="47" spans="1:54" ht="15" customHeight="1" x14ac:dyDescent="0.15">
      <c r="A47" s="265" t="s">
        <v>122</v>
      </c>
      <c r="B47" s="265"/>
      <c r="C47" s="265"/>
      <c r="D47" s="265"/>
      <c r="E47" s="265"/>
      <c r="F47" s="265"/>
      <c r="G47" s="265"/>
      <c r="H47" s="265"/>
      <c r="I47" s="266">
        <v>13281</v>
      </c>
      <c r="J47" s="262"/>
      <c r="K47" s="262"/>
      <c r="L47" s="262"/>
      <c r="M47" s="262"/>
      <c r="N47" s="262"/>
      <c r="O47" s="262">
        <v>4890</v>
      </c>
      <c r="P47" s="262"/>
      <c r="Q47" s="262"/>
      <c r="R47" s="262"/>
      <c r="S47" s="262"/>
      <c r="T47" s="262">
        <v>1472</v>
      </c>
      <c r="U47" s="262"/>
      <c r="V47" s="262"/>
      <c r="W47" s="262"/>
      <c r="X47" s="262"/>
      <c r="Y47" s="262">
        <v>25895</v>
      </c>
      <c r="Z47" s="262"/>
      <c r="AA47" s="262"/>
      <c r="AB47" s="262"/>
      <c r="AC47" s="262"/>
      <c r="AD47" s="269">
        <v>9535</v>
      </c>
      <c r="AE47" s="269"/>
      <c r="AF47" s="269"/>
      <c r="AG47" s="269"/>
      <c r="AH47" s="269"/>
      <c r="AI47" s="269">
        <v>3489</v>
      </c>
      <c r="AJ47" s="269"/>
      <c r="AK47" s="269"/>
      <c r="AL47" s="269"/>
      <c r="AM47" s="269"/>
      <c r="AN47" s="269">
        <v>25737</v>
      </c>
      <c r="AO47" s="269"/>
      <c r="AP47" s="269"/>
      <c r="AQ47" s="269"/>
      <c r="AR47" s="269"/>
      <c r="AS47" s="269">
        <v>9239</v>
      </c>
      <c r="AT47" s="269"/>
      <c r="AU47" s="269"/>
      <c r="AV47" s="269"/>
      <c r="AW47" s="269"/>
      <c r="AX47" s="269">
        <v>3653</v>
      </c>
      <c r="AY47" s="269"/>
      <c r="AZ47" s="269"/>
      <c r="BA47" s="269"/>
      <c r="BB47" s="269"/>
    </row>
    <row r="48" spans="1:54" ht="15" customHeight="1" x14ac:dyDescent="0.15">
      <c r="A48" s="265" t="s">
        <v>123</v>
      </c>
      <c r="B48" s="265"/>
      <c r="C48" s="265"/>
      <c r="D48" s="265"/>
      <c r="E48" s="265"/>
      <c r="F48" s="265"/>
      <c r="G48" s="265"/>
      <c r="H48" s="265"/>
      <c r="I48" s="266">
        <v>15640</v>
      </c>
      <c r="J48" s="262"/>
      <c r="K48" s="262"/>
      <c r="L48" s="262"/>
      <c r="M48" s="262"/>
      <c r="N48" s="262"/>
      <c r="O48" s="262">
        <v>6320</v>
      </c>
      <c r="P48" s="262"/>
      <c r="Q48" s="262"/>
      <c r="R48" s="262"/>
      <c r="S48" s="262"/>
      <c r="T48" s="262">
        <v>1627</v>
      </c>
      <c r="U48" s="262"/>
      <c r="V48" s="262"/>
      <c r="W48" s="262"/>
      <c r="X48" s="262"/>
      <c r="Y48" s="262">
        <v>28652</v>
      </c>
      <c r="Z48" s="262"/>
      <c r="AA48" s="262"/>
      <c r="AB48" s="262"/>
      <c r="AC48" s="262"/>
      <c r="AD48" s="269">
        <v>11361</v>
      </c>
      <c r="AE48" s="269"/>
      <c r="AF48" s="269"/>
      <c r="AG48" s="269"/>
      <c r="AH48" s="269"/>
      <c r="AI48" s="269">
        <v>3548</v>
      </c>
      <c r="AJ48" s="269"/>
      <c r="AK48" s="269"/>
      <c r="AL48" s="269"/>
      <c r="AM48" s="269"/>
      <c r="AN48" s="269">
        <v>28433</v>
      </c>
      <c r="AO48" s="269"/>
      <c r="AP48" s="269"/>
      <c r="AQ48" s="269"/>
      <c r="AR48" s="269"/>
      <c r="AS48" s="269">
        <v>11244</v>
      </c>
      <c r="AT48" s="269"/>
      <c r="AU48" s="269"/>
      <c r="AV48" s="269"/>
      <c r="AW48" s="269"/>
      <c r="AX48" s="269">
        <v>3616</v>
      </c>
      <c r="AY48" s="269"/>
      <c r="AZ48" s="269"/>
      <c r="BA48" s="269"/>
      <c r="BB48" s="269"/>
    </row>
    <row r="49" spans="1:55" ht="15" customHeight="1" x14ac:dyDescent="0.15">
      <c r="A49" s="265" t="s">
        <v>124</v>
      </c>
      <c r="B49" s="265"/>
      <c r="C49" s="265"/>
      <c r="D49" s="265"/>
      <c r="E49" s="265"/>
      <c r="F49" s="265"/>
      <c r="G49" s="265"/>
      <c r="H49" s="265"/>
      <c r="I49" s="266">
        <v>16857</v>
      </c>
      <c r="J49" s="262"/>
      <c r="K49" s="262"/>
      <c r="L49" s="262"/>
      <c r="M49" s="262"/>
      <c r="N49" s="262"/>
      <c r="O49" s="262">
        <v>7072</v>
      </c>
      <c r="P49" s="262"/>
      <c r="Q49" s="262"/>
      <c r="R49" s="262"/>
      <c r="S49" s="262"/>
      <c r="T49" s="262">
        <v>1709</v>
      </c>
      <c r="U49" s="262"/>
      <c r="V49" s="262"/>
      <c r="W49" s="262"/>
      <c r="X49" s="262"/>
      <c r="Y49" s="262">
        <v>30472</v>
      </c>
      <c r="Z49" s="262"/>
      <c r="AA49" s="262"/>
      <c r="AB49" s="262"/>
      <c r="AC49" s="262"/>
      <c r="AD49" s="269">
        <v>12565</v>
      </c>
      <c r="AE49" s="269"/>
      <c r="AF49" s="269"/>
      <c r="AG49" s="269"/>
      <c r="AH49" s="269"/>
      <c r="AI49" s="269">
        <v>3697</v>
      </c>
      <c r="AJ49" s="269"/>
      <c r="AK49" s="269"/>
      <c r="AL49" s="269"/>
      <c r="AM49" s="269"/>
      <c r="AN49" s="269">
        <v>30093</v>
      </c>
      <c r="AO49" s="269"/>
      <c r="AP49" s="269"/>
      <c r="AQ49" s="269"/>
      <c r="AR49" s="269"/>
      <c r="AS49" s="269">
        <v>12425</v>
      </c>
      <c r="AT49" s="269"/>
      <c r="AU49" s="269"/>
      <c r="AV49" s="269"/>
      <c r="AW49" s="269"/>
      <c r="AX49" s="269">
        <v>3719</v>
      </c>
      <c r="AY49" s="269"/>
      <c r="AZ49" s="269"/>
      <c r="BA49" s="269"/>
      <c r="BB49" s="269"/>
    </row>
    <row r="50" spans="1:55" ht="15" customHeight="1" x14ac:dyDescent="0.15">
      <c r="A50" s="265" t="s">
        <v>128</v>
      </c>
      <c r="B50" s="265"/>
      <c r="C50" s="265"/>
      <c r="D50" s="265"/>
      <c r="E50" s="265"/>
      <c r="F50" s="265"/>
      <c r="G50" s="265"/>
      <c r="H50" s="265"/>
      <c r="I50" s="266">
        <v>21198</v>
      </c>
      <c r="J50" s="262"/>
      <c r="K50" s="262"/>
      <c r="L50" s="262"/>
      <c r="M50" s="262"/>
      <c r="N50" s="262"/>
      <c r="O50" s="262">
        <v>8068</v>
      </c>
      <c r="P50" s="262"/>
      <c r="Q50" s="262"/>
      <c r="R50" s="262"/>
      <c r="S50" s="262"/>
      <c r="T50" s="262">
        <v>1821</v>
      </c>
      <c r="U50" s="262"/>
      <c r="V50" s="262"/>
      <c r="W50" s="262"/>
      <c r="X50" s="262"/>
      <c r="Y50" s="262">
        <v>36418</v>
      </c>
      <c r="Z50" s="262"/>
      <c r="AA50" s="262"/>
      <c r="AB50" s="262"/>
      <c r="AC50" s="262"/>
      <c r="AD50" s="269">
        <v>13621</v>
      </c>
      <c r="AE50" s="269"/>
      <c r="AF50" s="269"/>
      <c r="AG50" s="269"/>
      <c r="AH50" s="269"/>
      <c r="AI50" s="269">
        <v>3872</v>
      </c>
      <c r="AJ50" s="269"/>
      <c r="AK50" s="269"/>
      <c r="AL50" s="269"/>
      <c r="AM50" s="269"/>
      <c r="AN50" s="269">
        <v>36017</v>
      </c>
      <c r="AO50" s="269"/>
      <c r="AP50" s="269"/>
      <c r="AQ50" s="269"/>
      <c r="AR50" s="269"/>
      <c r="AS50" s="269">
        <v>13307</v>
      </c>
      <c r="AT50" s="269"/>
      <c r="AU50" s="269"/>
      <c r="AV50" s="269"/>
      <c r="AW50" s="269"/>
      <c r="AX50" s="269">
        <v>3889</v>
      </c>
      <c r="AY50" s="269"/>
      <c r="AZ50" s="269"/>
      <c r="BA50" s="269"/>
      <c r="BB50" s="269"/>
    </row>
    <row r="51" spans="1:55" ht="15" customHeight="1" x14ac:dyDescent="0.15">
      <c r="A51" s="265" t="s">
        <v>5</v>
      </c>
      <c r="B51" s="265"/>
      <c r="C51" s="265"/>
      <c r="D51" s="265"/>
      <c r="E51" s="265"/>
      <c r="F51" s="265"/>
      <c r="G51" s="265"/>
      <c r="H51" s="265"/>
      <c r="I51" s="266">
        <v>24880</v>
      </c>
      <c r="J51" s="262"/>
      <c r="K51" s="262"/>
      <c r="L51" s="262"/>
      <c r="M51" s="262"/>
      <c r="N51" s="262"/>
      <c r="O51" s="262">
        <v>8788</v>
      </c>
      <c r="P51" s="262"/>
      <c r="Q51" s="262"/>
      <c r="R51" s="262"/>
      <c r="S51" s="262"/>
      <c r="T51" s="262">
        <v>1970</v>
      </c>
      <c r="U51" s="262"/>
      <c r="V51" s="262"/>
      <c r="W51" s="262"/>
      <c r="X51" s="262"/>
      <c r="Y51" s="262">
        <v>40310</v>
      </c>
      <c r="Z51" s="262"/>
      <c r="AA51" s="262"/>
      <c r="AB51" s="262"/>
      <c r="AC51" s="262"/>
      <c r="AD51" s="269">
        <v>14052</v>
      </c>
      <c r="AE51" s="269"/>
      <c r="AF51" s="269"/>
      <c r="AG51" s="269"/>
      <c r="AH51" s="269"/>
      <c r="AI51" s="269">
        <v>3992</v>
      </c>
      <c r="AJ51" s="269"/>
      <c r="AK51" s="269"/>
      <c r="AL51" s="269"/>
      <c r="AM51" s="269"/>
      <c r="AN51" s="269">
        <v>40044</v>
      </c>
      <c r="AO51" s="269"/>
      <c r="AP51" s="269"/>
      <c r="AQ51" s="269"/>
      <c r="AR51" s="269"/>
      <c r="AS51" s="269">
        <v>13938</v>
      </c>
      <c r="AT51" s="269"/>
      <c r="AU51" s="269"/>
      <c r="AV51" s="269"/>
      <c r="AW51" s="269"/>
      <c r="AX51" s="269">
        <v>4085</v>
      </c>
      <c r="AY51" s="269"/>
      <c r="AZ51" s="269"/>
      <c r="BA51" s="269"/>
      <c r="BB51" s="269"/>
    </row>
    <row r="52" spans="1:55" ht="15" customHeight="1" x14ac:dyDescent="0.15">
      <c r="A52" s="265" t="s">
        <v>130</v>
      </c>
      <c r="B52" s="265"/>
      <c r="C52" s="265"/>
      <c r="D52" s="265"/>
      <c r="E52" s="265"/>
      <c r="F52" s="265"/>
      <c r="G52" s="265"/>
      <c r="H52" s="265"/>
      <c r="I52" s="266">
        <v>27499</v>
      </c>
      <c r="J52" s="262"/>
      <c r="K52" s="262"/>
      <c r="L52" s="262"/>
      <c r="M52" s="262"/>
      <c r="N52" s="262"/>
      <c r="O52" s="262">
        <v>9351</v>
      </c>
      <c r="P52" s="262"/>
      <c r="Q52" s="262"/>
      <c r="R52" s="262"/>
      <c r="S52" s="262"/>
      <c r="T52" s="262">
        <v>2084</v>
      </c>
      <c r="U52" s="262"/>
      <c r="V52" s="262"/>
      <c r="W52" s="262"/>
      <c r="X52" s="262"/>
      <c r="Y52" s="262">
        <v>41939</v>
      </c>
      <c r="Z52" s="262"/>
      <c r="AA52" s="262"/>
      <c r="AB52" s="262"/>
      <c r="AC52" s="262"/>
      <c r="AD52" s="269">
        <v>14109</v>
      </c>
      <c r="AE52" s="269"/>
      <c r="AF52" s="269"/>
      <c r="AG52" s="269"/>
      <c r="AH52" s="269"/>
      <c r="AI52" s="269">
        <v>3924</v>
      </c>
      <c r="AJ52" s="269"/>
      <c r="AK52" s="269"/>
      <c r="AL52" s="269"/>
      <c r="AM52" s="269"/>
      <c r="AN52" s="269">
        <v>42161</v>
      </c>
      <c r="AO52" s="269"/>
      <c r="AP52" s="269"/>
      <c r="AQ52" s="269"/>
      <c r="AR52" s="269"/>
      <c r="AS52" s="269">
        <v>14060</v>
      </c>
      <c r="AT52" s="269"/>
      <c r="AU52" s="269"/>
      <c r="AV52" s="269"/>
      <c r="AW52" s="269"/>
      <c r="AX52" s="269">
        <v>4078</v>
      </c>
      <c r="AY52" s="269"/>
      <c r="AZ52" s="269"/>
      <c r="BA52" s="269"/>
      <c r="BB52" s="269"/>
    </row>
    <row r="53" spans="1:55" ht="15" customHeight="1" x14ac:dyDescent="0.15">
      <c r="A53" s="263" t="s">
        <v>131</v>
      </c>
      <c r="B53" s="263"/>
      <c r="C53" s="263"/>
      <c r="D53" s="263"/>
      <c r="E53" s="263"/>
      <c r="F53" s="263"/>
      <c r="G53" s="263"/>
      <c r="H53" s="264"/>
      <c r="I53" s="262">
        <v>28938</v>
      </c>
      <c r="J53" s="262"/>
      <c r="K53" s="262"/>
      <c r="L53" s="262"/>
      <c r="M53" s="262"/>
      <c r="N53" s="262"/>
      <c r="O53" s="262">
        <v>9963</v>
      </c>
      <c r="P53" s="262"/>
      <c r="Q53" s="262"/>
      <c r="R53" s="262"/>
      <c r="S53" s="262"/>
      <c r="T53" s="262">
        <v>2201</v>
      </c>
      <c r="U53" s="262"/>
      <c r="V53" s="262"/>
      <c r="W53" s="262"/>
      <c r="X53" s="262"/>
      <c r="Y53" s="262">
        <v>41524</v>
      </c>
      <c r="Z53" s="262"/>
      <c r="AA53" s="262"/>
      <c r="AB53" s="262"/>
      <c r="AC53" s="262"/>
      <c r="AD53" s="262">
        <v>14175</v>
      </c>
      <c r="AE53" s="262"/>
      <c r="AF53" s="262"/>
      <c r="AG53" s="262"/>
      <c r="AH53" s="262"/>
      <c r="AI53" s="262">
        <v>3896</v>
      </c>
      <c r="AJ53" s="262"/>
      <c r="AK53" s="262"/>
      <c r="AL53" s="262"/>
      <c r="AM53" s="262"/>
      <c r="AN53" s="262">
        <v>41860</v>
      </c>
      <c r="AO53" s="262"/>
      <c r="AP53" s="262"/>
      <c r="AQ53" s="262"/>
      <c r="AR53" s="262"/>
      <c r="AS53" s="262">
        <v>14033</v>
      </c>
      <c r="AT53" s="262"/>
      <c r="AU53" s="262"/>
      <c r="AV53" s="262"/>
      <c r="AW53" s="262"/>
      <c r="AX53" s="262">
        <v>4106</v>
      </c>
      <c r="AY53" s="262"/>
      <c r="AZ53" s="262"/>
      <c r="BA53" s="262"/>
      <c r="BB53" s="262"/>
    </row>
    <row r="54" spans="1:55" ht="15" customHeight="1" x14ac:dyDescent="0.15">
      <c r="A54" s="263" t="s">
        <v>133</v>
      </c>
      <c r="B54" s="263"/>
      <c r="C54" s="263"/>
      <c r="D54" s="263"/>
      <c r="E54" s="263"/>
      <c r="F54" s="263"/>
      <c r="G54" s="263"/>
      <c r="H54" s="264"/>
      <c r="I54" s="262">
        <v>30321</v>
      </c>
      <c r="J54" s="262"/>
      <c r="K54" s="262"/>
      <c r="L54" s="262"/>
      <c r="M54" s="262"/>
      <c r="N54" s="262"/>
      <c r="O54" s="262">
        <v>10477</v>
      </c>
      <c r="P54" s="262"/>
      <c r="Q54" s="262"/>
      <c r="R54" s="262"/>
      <c r="S54" s="262"/>
      <c r="T54" s="262">
        <v>2581</v>
      </c>
      <c r="U54" s="262"/>
      <c r="V54" s="262"/>
      <c r="W54" s="262"/>
      <c r="X54" s="262"/>
      <c r="Y54" s="262">
        <v>40896</v>
      </c>
      <c r="Z54" s="262"/>
      <c r="AA54" s="262"/>
      <c r="AB54" s="262"/>
      <c r="AC54" s="262"/>
      <c r="AD54" s="262">
        <v>14031</v>
      </c>
      <c r="AE54" s="262"/>
      <c r="AF54" s="262"/>
      <c r="AG54" s="262"/>
      <c r="AH54" s="262"/>
      <c r="AI54" s="262">
        <v>4225</v>
      </c>
      <c r="AJ54" s="262"/>
      <c r="AK54" s="262"/>
      <c r="AL54" s="262"/>
      <c r="AM54" s="262"/>
      <c r="AN54" s="262">
        <v>42029</v>
      </c>
      <c r="AO54" s="262"/>
      <c r="AP54" s="262"/>
      <c r="AQ54" s="262"/>
      <c r="AR54" s="262"/>
      <c r="AS54" s="262">
        <v>14146</v>
      </c>
      <c r="AT54" s="262"/>
      <c r="AU54" s="262"/>
      <c r="AV54" s="262"/>
      <c r="AW54" s="262"/>
      <c r="AX54" s="262">
        <v>4312</v>
      </c>
      <c r="AY54" s="262"/>
      <c r="AZ54" s="262"/>
      <c r="BA54" s="262"/>
      <c r="BB54" s="262"/>
    </row>
    <row r="55" spans="1:55" ht="15" customHeight="1" x14ac:dyDescent="0.15">
      <c r="A55" s="263" t="s">
        <v>135</v>
      </c>
      <c r="B55" s="263"/>
      <c r="C55" s="263"/>
      <c r="D55" s="263"/>
      <c r="E55" s="263"/>
      <c r="F55" s="263"/>
      <c r="G55" s="263"/>
      <c r="H55" s="264"/>
      <c r="I55" s="262">
        <v>31244</v>
      </c>
      <c r="J55" s="262"/>
      <c r="K55" s="262"/>
      <c r="L55" s="262"/>
      <c r="M55" s="262"/>
      <c r="N55" s="262"/>
      <c r="O55" s="262">
        <v>10958</v>
      </c>
      <c r="P55" s="262"/>
      <c r="Q55" s="262"/>
      <c r="R55" s="262"/>
      <c r="S55" s="262"/>
      <c r="T55" s="262">
        <v>2841</v>
      </c>
      <c r="U55" s="262"/>
      <c r="V55" s="262"/>
      <c r="W55" s="262"/>
      <c r="X55" s="262"/>
      <c r="Y55" s="262">
        <v>40181</v>
      </c>
      <c r="Z55" s="262"/>
      <c r="AA55" s="262"/>
      <c r="AB55" s="262"/>
      <c r="AC55" s="262"/>
      <c r="AD55" s="262">
        <v>13925</v>
      </c>
      <c r="AE55" s="262"/>
      <c r="AF55" s="262"/>
      <c r="AG55" s="262"/>
      <c r="AH55" s="262"/>
      <c r="AI55" s="262">
        <v>4240</v>
      </c>
      <c r="AJ55" s="262"/>
      <c r="AK55" s="262"/>
      <c r="AL55" s="262"/>
      <c r="AM55" s="262"/>
      <c r="AN55" s="262">
        <v>41171</v>
      </c>
      <c r="AO55" s="262"/>
      <c r="AP55" s="262"/>
      <c r="AQ55" s="262"/>
      <c r="AR55" s="262"/>
      <c r="AS55" s="262">
        <v>14171</v>
      </c>
      <c r="AT55" s="262"/>
      <c r="AU55" s="262"/>
      <c r="AV55" s="262"/>
      <c r="AW55" s="262"/>
      <c r="AX55" s="262">
        <v>4384</v>
      </c>
      <c r="AY55" s="262"/>
      <c r="AZ55" s="262"/>
      <c r="BA55" s="262"/>
      <c r="BB55" s="262"/>
    </row>
    <row r="56" spans="1:55" ht="15" customHeight="1" x14ac:dyDescent="0.15">
      <c r="A56" s="263" t="s">
        <v>669</v>
      </c>
      <c r="B56" s="263"/>
      <c r="C56" s="263"/>
      <c r="D56" s="263"/>
      <c r="E56" s="263"/>
      <c r="F56" s="263"/>
      <c r="G56" s="263"/>
      <c r="H56" s="264"/>
      <c r="I56" s="267">
        <v>32748</v>
      </c>
      <c r="J56" s="267"/>
      <c r="K56" s="267"/>
      <c r="L56" s="267"/>
      <c r="M56" s="267"/>
      <c r="N56" s="267"/>
      <c r="O56" s="267">
        <v>11696</v>
      </c>
      <c r="P56" s="267"/>
      <c r="Q56" s="267"/>
      <c r="R56" s="267"/>
      <c r="S56" s="267"/>
      <c r="T56" s="267">
        <v>3055</v>
      </c>
      <c r="U56" s="267"/>
      <c r="V56" s="267"/>
      <c r="W56" s="267"/>
      <c r="X56" s="267"/>
      <c r="Y56" s="267">
        <v>39424</v>
      </c>
      <c r="Z56" s="267"/>
      <c r="AA56" s="267"/>
      <c r="AB56" s="267"/>
      <c r="AC56" s="267"/>
      <c r="AD56" s="267">
        <v>13992</v>
      </c>
      <c r="AE56" s="267"/>
      <c r="AF56" s="267"/>
      <c r="AG56" s="267"/>
      <c r="AH56" s="267"/>
      <c r="AI56" s="267">
        <v>4257</v>
      </c>
      <c r="AJ56" s="267"/>
      <c r="AK56" s="267"/>
      <c r="AL56" s="267"/>
      <c r="AM56" s="267"/>
      <c r="AN56" s="267">
        <v>40464</v>
      </c>
      <c r="AO56" s="267"/>
      <c r="AP56" s="267"/>
      <c r="AQ56" s="267"/>
      <c r="AR56" s="267"/>
      <c r="AS56" s="267">
        <v>14350</v>
      </c>
      <c r="AT56" s="267"/>
      <c r="AU56" s="267"/>
      <c r="AV56" s="267"/>
      <c r="AW56" s="267"/>
      <c r="AX56" s="267">
        <v>4341</v>
      </c>
      <c r="AY56" s="267"/>
      <c r="AZ56" s="267"/>
      <c r="BA56" s="267"/>
      <c r="BB56" s="267"/>
      <c r="BC56" s="161"/>
    </row>
    <row r="57" spans="1:55" ht="4.5" customHeight="1" x14ac:dyDescent="0.15">
      <c r="A57" s="35"/>
      <c r="B57" s="35"/>
      <c r="C57" s="35"/>
      <c r="D57" s="35"/>
      <c r="E57" s="35"/>
      <c r="F57" s="35"/>
      <c r="G57" s="35"/>
      <c r="H57" s="36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</row>
    <row r="58" spans="1:55" ht="4.5" customHeight="1" x14ac:dyDescent="0.1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</row>
    <row r="59" spans="1:55" x14ac:dyDescent="0.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68" t="s">
        <v>137</v>
      </c>
      <c r="AV59" s="268"/>
      <c r="AW59" s="268"/>
      <c r="AX59" s="268"/>
      <c r="AY59" s="268"/>
      <c r="AZ59" s="268"/>
      <c r="BA59" s="268"/>
      <c r="BB59" s="268"/>
    </row>
    <row r="60" spans="1:55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</row>
    <row r="61" spans="1:55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</row>
  </sheetData>
  <mergeCells count="494">
    <mergeCell ref="AT2:BB2"/>
    <mergeCell ref="A3:H4"/>
    <mergeCell ref="I3:R3"/>
    <mergeCell ref="S3:AT3"/>
    <mergeCell ref="AU3:AX4"/>
    <mergeCell ref="AY3:BB4"/>
    <mergeCell ref="I4:M4"/>
    <mergeCell ref="O4:R4"/>
    <mergeCell ref="S4:V4"/>
    <mergeCell ref="W4:Z4"/>
    <mergeCell ref="AA4:AD4"/>
    <mergeCell ref="AE4:AH4"/>
    <mergeCell ref="AI4:AL4"/>
    <mergeCell ref="AM4:AP4"/>
    <mergeCell ref="AQ4:AT4"/>
    <mergeCell ref="A6:H6"/>
    <mergeCell ref="I6:M6"/>
    <mergeCell ref="O6:R6"/>
    <mergeCell ref="S6:V6"/>
    <mergeCell ref="W6:Z6"/>
    <mergeCell ref="AY6:BB6"/>
    <mergeCell ref="A7:H7"/>
    <mergeCell ref="I7:M7"/>
    <mergeCell ref="O7:R7"/>
    <mergeCell ref="S7:V7"/>
    <mergeCell ref="W7:Z7"/>
    <mergeCell ref="AA7:AD7"/>
    <mergeCell ref="AE7:AH7"/>
    <mergeCell ref="AI7:AL7"/>
    <mergeCell ref="AM7:AP7"/>
    <mergeCell ref="AA6:AD6"/>
    <mergeCell ref="AE6:AH6"/>
    <mergeCell ref="AI6:AL6"/>
    <mergeCell ref="AM6:AP6"/>
    <mergeCell ref="AQ6:AT6"/>
    <mergeCell ref="AU6:AX6"/>
    <mergeCell ref="AQ7:AT7"/>
    <mergeCell ref="AU7:AX7"/>
    <mergeCell ref="AY7:BB7"/>
    <mergeCell ref="AQ8:AT8"/>
    <mergeCell ref="AU8:AX8"/>
    <mergeCell ref="AY8:BB8"/>
    <mergeCell ref="A9:H9"/>
    <mergeCell ref="I9:M9"/>
    <mergeCell ref="O9:R9"/>
    <mergeCell ref="S9:V9"/>
    <mergeCell ref="W9:Z9"/>
    <mergeCell ref="AY9:BB9"/>
    <mergeCell ref="AA9:AD9"/>
    <mergeCell ref="AE9:AH9"/>
    <mergeCell ref="AI9:AL9"/>
    <mergeCell ref="AM9:AP9"/>
    <mergeCell ref="AQ9:AT9"/>
    <mergeCell ref="AU9:AX9"/>
    <mergeCell ref="A8:H8"/>
    <mergeCell ref="I8:M8"/>
    <mergeCell ref="O8:R8"/>
    <mergeCell ref="S8:V8"/>
    <mergeCell ref="W8:Z8"/>
    <mergeCell ref="AA8:AD8"/>
    <mergeCell ref="AE8:AH8"/>
    <mergeCell ref="AI8:AL8"/>
    <mergeCell ref="AM8:AP8"/>
    <mergeCell ref="AQ10:AT10"/>
    <mergeCell ref="AU10:AX10"/>
    <mergeCell ref="AY10:BB10"/>
    <mergeCell ref="A11:H11"/>
    <mergeCell ref="I11:M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A10:H10"/>
    <mergeCell ref="I10:M10"/>
    <mergeCell ref="O10:R10"/>
    <mergeCell ref="S10:V10"/>
    <mergeCell ref="W10:Z10"/>
    <mergeCell ref="AA10:AD10"/>
    <mergeCell ref="AE10:AH10"/>
    <mergeCell ref="AI10:AL10"/>
    <mergeCell ref="AM10:AP10"/>
    <mergeCell ref="A12:H12"/>
    <mergeCell ref="I12:M12"/>
    <mergeCell ref="O12:R12"/>
    <mergeCell ref="S12:V12"/>
    <mergeCell ref="W12:Z12"/>
    <mergeCell ref="AY12:BB12"/>
    <mergeCell ref="A13:H13"/>
    <mergeCell ref="I13:M13"/>
    <mergeCell ref="O13:R13"/>
    <mergeCell ref="S13:V13"/>
    <mergeCell ref="W13:Z13"/>
    <mergeCell ref="AA13:AD13"/>
    <mergeCell ref="AE13:AH13"/>
    <mergeCell ref="AI13:AL13"/>
    <mergeCell ref="AM13:AP13"/>
    <mergeCell ref="AA12:AD12"/>
    <mergeCell ref="AE12:AH12"/>
    <mergeCell ref="AI12:AL12"/>
    <mergeCell ref="AM12:AP12"/>
    <mergeCell ref="AQ12:AT12"/>
    <mergeCell ref="AU12:AX12"/>
    <mergeCell ref="AQ13:AT13"/>
    <mergeCell ref="AU13:AX13"/>
    <mergeCell ref="AY13:BB13"/>
    <mergeCell ref="AQ14:AT14"/>
    <mergeCell ref="AU14:AX14"/>
    <mergeCell ref="AY14:BB14"/>
    <mergeCell ref="A15:H15"/>
    <mergeCell ref="I15:M15"/>
    <mergeCell ref="O15:R15"/>
    <mergeCell ref="S15:V15"/>
    <mergeCell ref="W15:Z15"/>
    <mergeCell ref="AY15:BB15"/>
    <mergeCell ref="AA15:AD15"/>
    <mergeCell ref="AE15:AH15"/>
    <mergeCell ref="AI15:AL15"/>
    <mergeCell ref="AM15:AP15"/>
    <mergeCell ref="AQ15:AT15"/>
    <mergeCell ref="AU15:AX15"/>
    <mergeCell ref="A14:H14"/>
    <mergeCell ref="I14:M14"/>
    <mergeCell ref="O14:R14"/>
    <mergeCell ref="S14:V14"/>
    <mergeCell ref="W14:Z14"/>
    <mergeCell ref="AA14:AD14"/>
    <mergeCell ref="AE14:AH14"/>
    <mergeCell ref="AI14:AL14"/>
    <mergeCell ref="AM14:AP14"/>
    <mergeCell ref="AQ16:AT16"/>
    <mergeCell ref="AU16:AX16"/>
    <mergeCell ref="AY16:BB16"/>
    <mergeCell ref="A17:H17"/>
    <mergeCell ref="I17:M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X17"/>
    <mergeCell ref="AY17:BB17"/>
    <mergeCell ref="A16:H16"/>
    <mergeCell ref="I16:M16"/>
    <mergeCell ref="N16:R16"/>
    <mergeCell ref="S16:V16"/>
    <mergeCell ref="W16:Z16"/>
    <mergeCell ref="AA16:AD16"/>
    <mergeCell ref="AE16:AH16"/>
    <mergeCell ref="AI16:AL16"/>
    <mergeCell ref="AM16:AP16"/>
    <mergeCell ref="A18:H18"/>
    <mergeCell ref="I18:M18"/>
    <mergeCell ref="O18:R18"/>
    <mergeCell ref="S18:V18"/>
    <mergeCell ref="W18:Z18"/>
    <mergeCell ref="AY18:BB18"/>
    <mergeCell ref="A19:H19"/>
    <mergeCell ref="I19:M19"/>
    <mergeCell ref="O19:R19"/>
    <mergeCell ref="S19:V19"/>
    <mergeCell ref="W19:Z19"/>
    <mergeCell ref="AA19:AD19"/>
    <mergeCell ref="AE19:AH19"/>
    <mergeCell ref="AI19:AL19"/>
    <mergeCell ref="AM19:AP19"/>
    <mergeCell ref="AA18:AD18"/>
    <mergeCell ref="AE18:AH18"/>
    <mergeCell ref="AI18:AL18"/>
    <mergeCell ref="AM18:AP18"/>
    <mergeCell ref="AQ18:AT18"/>
    <mergeCell ref="AU18:AX18"/>
    <mergeCell ref="AQ19:AT19"/>
    <mergeCell ref="AU19:AX19"/>
    <mergeCell ref="AY19:BB19"/>
    <mergeCell ref="AQ20:AT20"/>
    <mergeCell ref="AU20:AX20"/>
    <mergeCell ref="AY20:BB20"/>
    <mergeCell ref="A21:H21"/>
    <mergeCell ref="I21:M21"/>
    <mergeCell ref="O21:R21"/>
    <mergeCell ref="S21:V21"/>
    <mergeCell ref="W21:Z21"/>
    <mergeCell ref="AY21:BB21"/>
    <mergeCell ref="AA21:AD21"/>
    <mergeCell ref="AE21:AH21"/>
    <mergeCell ref="AI21:AL21"/>
    <mergeCell ref="AM21:AP21"/>
    <mergeCell ref="AQ21:AT21"/>
    <mergeCell ref="AU21:AX21"/>
    <mergeCell ref="A20:H20"/>
    <mergeCell ref="I20:M20"/>
    <mergeCell ref="O20:R20"/>
    <mergeCell ref="S20:V20"/>
    <mergeCell ref="W20:Z20"/>
    <mergeCell ref="AA20:AD20"/>
    <mergeCell ref="AE20:AH20"/>
    <mergeCell ref="AI20:AL20"/>
    <mergeCell ref="AM20:AP20"/>
    <mergeCell ref="AQ22:AT22"/>
    <mergeCell ref="AU22:AX22"/>
    <mergeCell ref="AY22:BB22"/>
    <mergeCell ref="A23:H23"/>
    <mergeCell ref="I23:M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A22:H22"/>
    <mergeCell ref="I22:M22"/>
    <mergeCell ref="O22:R22"/>
    <mergeCell ref="S22:V22"/>
    <mergeCell ref="W22:Z22"/>
    <mergeCell ref="AA22:AD22"/>
    <mergeCell ref="AE22:AH22"/>
    <mergeCell ref="AI22:AL22"/>
    <mergeCell ref="AM22:AP22"/>
    <mergeCell ref="A24:H24"/>
    <mergeCell ref="I24:M24"/>
    <mergeCell ref="O24:R24"/>
    <mergeCell ref="S24:V24"/>
    <mergeCell ref="W24:Z24"/>
    <mergeCell ref="AY24:BB24"/>
    <mergeCell ref="A26:H26"/>
    <mergeCell ref="I26:M26"/>
    <mergeCell ref="O26:R26"/>
    <mergeCell ref="S26:V26"/>
    <mergeCell ref="W26:Z26"/>
    <mergeCell ref="AA26:AD26"/>
    <mergeCell ref="AE26:AH26"/>
    <mergeCell ref="AI26:AL26"/>
    <mergeCell ref="AM26:AP26"/>
    <mergeCell ref="AA24:AD24"/>
    <mergeCell ref="AE24:AH24"/>
    <mergeCell ref="AI24:AL24"/>
    <mergeCell ref="AM24:AP24"/>
    <mergeCell ref="AQ24:AT24"/>
    <mergeCell ref="AU24:AX24"/>
    <mergeCell ref="AQ26:AT26"/>
    <mergeCell ref="AU26:AX26"/>
    <mergeCell ref="AY26:BB26"/>
    <mergeCell ref="AU29:BB29"/>
    <mergeCell ref="AT31:BB31"/>
    <mergeCell ref="A32:H34"/>
    <mergeCell ref="I32:X32"/>
    <mergeCell ref="Y32:BB32"/>
    <mergeCell ref="I33:N34"/>
    <mergeCell ref="O33:S34"/>
    <mergeCell ref="T33:X34"/>
    <mergeCell ref="Y33:AM33"/>
    <mergeCell ref="AN33:BB33"/>
    <mergeCell ref="Y34:AC34"/>
    <mergeCell ref="AD34:AH34"/>
    <mergeCell ref="AI34:AM34"/>
    <mergeCell ref="AN34:AR34"/>
    <mergeCell ref="AS34:AW34"/>
    <mergeCell ref="AX34:BB34"/>
    <mergeCell ref="AI36:AM36"/>
    <mergeCell ref="AN36:AR36"/>
    <mergeCell ref="AS36:AW36"/>
    <mergeCell ref="AX36:BB36"/>
    <mergeCell ref="A37:H37"/>
    <mergeCell ref="I37:N37"/>
    <mergeCell ref="O37:S37"/>
    <mergeCell ref="T37:X37"/>
    <mergeCell ref="Y37:AC37"/>
    <mergeCell ref="AD37:AH37"/>
    <mergeCell ref="A36:H36"/>
    <mergeCell ref="I36:N36"/>
    <mergeCell ref="O36:S36"/>
    <mergeCell ref="T36:X36"/>
    <mergeCell ref="Y36:AC36"/>
    <mergeCell ref="AD36:AH36"/>
    <mergeCell ref="AI37:AM37"/>
    <mergeCell ref="AN37:AR37"/>
    <mergeCell ref="AS37:AW37"/>
    <mergeCell ref="AX37:BB37"/>
    <mergeCell ref="AX38:BB38"/>
    <mergeCell ref="A39:H39"/>
    <mergeCell ref="I39:N39"/>
    <mergeCell ref="O39:S39"/>
    <mergeCell ref="T39:X39"/>
    <mergeCell ref="Y39:AC39"/>
    <mergeCell ref="AD39:AH39"/>
    <mergeCell ref="AI39:AM39"/>
    <mergeCell ref="AN39:AR39"/>
    <mergeCell ref="AS39:AW39"/>
    <mergeCell ref="AX39:BB39"/>
    <mergeCell ref="A38:H38"/>
    <mergeCell ref="I38:N38"/>
    <mergeCell ref="O38:S38"/>
    <mergeCell ref="T38:X38"/>
    <mergeCell ref="Y38:AC38"/>
    <mergeCell ref="AD38:AH38"/>
    <mergeCell ref="AI38:AM38"/>
    <mergeCell ref="AN38:AR38"/>
    <mergeCell ref="AS38:AW38"/>
    <mergeCell ref="AX40:BB40"/>
    <mergeCell ref="A41:H41"/>
    <mergeCell ref="I41:N41"/>
    <mergeCell ref="O41:S41"/>
    <mergeCell ref="T41:X41"/>
    <mergeCell ref="Y41:AC41"/>
    <mergeCell ref="AD41:AH41"/>
    <mergeCell ref="AI41:AM41"/>
    <mergeCell ref="AN41:AR41"/>
    <mergeCell ref="AS41:AW41"/>
    <mergeCell ref="AX41:BB41"/>
    <mergeCell ref="A40:H40"/>
    <mergeCell ref="I40:N40"/>
    <mergeCell ref="O40:S40"/>
    <mergeCell ref="T40:X40"/>
    <mergeCell ref="Y40:AC40"/>
    <mergeCell ref="AD40:AH40"/>
    <mergeCell ref="AI40:AM40"/>
    <mergeCell ref="AN40:AR40"/>
    <mergeCell ref="AS40:AW40"/>
    <mergeCell ref="AX42:BB42"/>
    <mergeCell ref="A43:H43"/>
    <mergeCell ref="I43:N43"/>
    <mergeCell ref="O43:S43"/>
    <mergeCell ref="T43:X43"/>
    <mergeCell ref="Y43:AC43"/>
    <mergeCell ref="AD43:AH43"/>
    <mergeCell ref="AI43:AM43"/>
    <mergeCell ref="AN43:AR43"/>
    <mergeCell ref="AS43:AW43"/>
    <mergeCell ref="AX43:BB43"/>
    <mergeCell ref="A42:H42"/>
    <mergeCell ref="I42:N42"/>
    <mergeCell ref="O42:S42"/>
    <mergeCell ref="T42:X42"/>
    <mergeCell ref="Y42:AC42"/>
    <mergeCell ref="AD42:AH42"/>
    <mergeCell ref="AI42:AM42"/>
    <mergeCell ref="AN42:AR42"/>
    <mergeCell ref="AS42:AW42"/>
    <mergeCell ref="AX44:BB44"/>
    <mergeCell ref="A45:H45"/>
    <mergeCell ref="I45:N45"/>
    <mergeCell ref="O45:S45"/>
    <mergeCell ref="T45:X45"/>
    <mergeCell ref="Y45:AC45"/>
    <mergeCell ref="AD45:AH45"/>
    <mergeCell ref="AI45:AM45"/>
    <mergeCell ref="AN45:AR45"/>
    <mergeCell ref="AS45:AW45"/>
    <mergeCell ref="AX45:BB45"/>
    <mergeCell ref="A44:H44"/>
    <mergeCell ref="I44:N44"/>
    <mergeCell ref="O44:S44"/>
    <mergeCell ref="T44:X44"/>
    <mergeCell ref="Y44:AC44"/>
    <mergeCell ref="AD44:AH44"/>
    <mergeCell ref="AI44:AM44"/>
    <mergeCell ref="AN44:AR44"/>
    <mergeCell ref="AS44:AW44"/>
    <mergeCell ref="A46:H46"/>
    <mergeCell ref="I46:N46"/>
    <mergeCell ref="O46:S46"/>
    <mergeCell ref="T46:X46"/>
    <mergeCell ref="Y46:AC46"/>
    <mergeCell ref="AD46:AH46"/>
    <mergeCell ref="AI46:AM46"/>
    <mergeCell ref="AN46:AR46"/>
    <mergeCell ref="AS46:AW46"/>
    <mergeCell ref="A47:H47"/>
    <mergeCell ref="I47:N47"/>
    <mergeCell ref="O47:S47"/>
    <mergeCell ref="T47:X47"/>
    <mergeCell ref="Y47:AC47"/>
    <mergeCell ref="AD47:AH47"/>
    <mergeCell ref="AI47:AM47"/>
    <mergeCell ref="AN47:AR47"/>
    <mergeCell ref="AS47:AW47"/>
    <mergeCell ref="A48:H48"/>
    <mergeCell ref="I48:N48"/>
    <mergeCell ref="O48:S48"/>
    <mergeCell ref="T48:X48"/>
    <mergeCell ref="Y48:AC48"/>
    <mergeCell ref="AD48:AH48"/>
    <mergeCell ref="AI48:AM48"/>
    <mergeCell ref="AN48:AR48"/>
    <mergeCell ref="AS48:AW48"/>
    <mergeCell ref="A49:H49"/>
    <mergeCell ref="I49:N49"/>
    <mergeCell ref="O49:S49"/>
    <mergeCell ref="T49:X49"/>
    <mergeCell ref="Y49:AC49"/>
    <mergeCell ref="AD49:AH49"/>
    <mergeCell ref="AI49:AM49"/>
    <mergeCell ref="AN49:AR49"/>
    <mergeCell ref="AS49:AW49"/>
    <mergeCell ref="Y51:AC51"/>
    <mergeCell ref="AD51:AH51"/>
    <mergeCell ref="AI51:AM51"/>
    <mergeCell ref="AN51:AR51"/>
    <mergeCell ref="AS51:AW51"/>
    <mergeCell ref="AX51:BB51"/>
    <mergeCell ref="A50:H50"/>
    <mergeCell ref="I50:N50"/>
    <mergeCell ref="O50:S50"/>
    <mergeCell ref="T50:X50"/>
    <mergeCell ref="Y50:AC50"/>
    <mergeCell ref="AD50:AH50"/>
    <mergeCell ref="AI50:AM50"/>
    <mergeCell ref="AN50:AR50"/>
    <mergeCell ref="AS50:AW50"/>
    <mergeCell ref="A56:H56"/>
    <mergeCell ref="I56:N56"/>
    <mergeCell ref="O56:S56"/>
    <mergeCell ref="T56:X56"/>
    <mergeCell ref="Y56:AC56"/>
    <mergeCell ref="AD56:AH56"/>
    <mergeCell ref="AI53:AM53"/>
    <mergeCell ref="AN53:AR53"/>
    <mergeCell ref="AS53:AW53"/>
    <mergeCell ref="AI56:AM56"/>
    <mergeCell ref="AN56:AR56"/>
    <mergeCell ref="AS56:AW56"/>
    <mergeCell ref="A54:H54"/>
    <mergeCell ref="I54:N54"/>
    <mergeCell ref="O54:S54"/>
    <mergeCell ref="T54:X54"/>
    <mergeCell ref="Y54:AC54"/>
    <mergeCell ref="AD54:AH54"/>
    <mergeCell ref="A53:H53"/>
    <mergeCell ref="I53:N53"/>
    <mergeCell ref="O53:S53"/>
    <mergeCell ref="T53:X53"/>
    <mergeCell ref="Y53:AC53"/>
    <mergeCell ref="AD53:AH53"/>
    <mergeCell ref="AX56:BB56"/>
    <mergeCell ref="AU59:BB59"/>
    <mergeCell ref="AI54:AM54"/>
    <mergeCell ref="AN54:AR54"/>
    <mergeCell ref="AS54:AW54"/>
    <mergeCell ref="AX54:BB54"/>
    <mergeCell ref="AI55:AM55"/>
    <mergeCell ref="AE25:AH25"/>
    <mergeCell ref="AI25:AL25"/>
    <mergeCell ref="AM25:AP25"/>
    <mergeCell ref="AQ25:AT25"/>
    <mergeCell ref="AU25:AX25"/>
    <mergeCell ref="AY25:BB25"/>
    <mergeCell ref="AD52:AH52"/>
    <mergeCell ref="AX53:BB53"/>
    <mergeCell ref="AI52:AM52"/>
    <mergeCell ref="AN52:AR52"/>
    <mergeCell ref="AS52:AW52"/>
    <mergeCell ref="AX52:BB52"/>
    <mergeCell ref="AX50:BB50"/>
    <mergeCell ref="AX48:BB48"/>
    <mergeCell ref="AX49:BB49"/>
    <mergeCell ref="AX46:BB46"/>
    <mergeCell ref="AX47:BB47"/>
    <mergeCell ref="A25:H25"/>
    <mergeCell ref="I25:M25"/>
    <mergeCell ref="O25:R25"/>
    <mergeCell ref="S25:V25"/>
    <mergeCell ref="W25:Z25"/>
    <mergeCell ref="AA25:AD25"/>
    <mergeCell ref="AN55:AR55"/>
    <mergeCell ref="AS55:AW55"/>
    <mergeCell ref="AX55:BB55"/>
    <mergeCell ref="A55:H55"/>
    <mergeCell ref="I55:N55"/>
    <mergeCell ref="O55:S55"/>
    <mergeCell ref="T55:X55"/>
    <mergeCell ref="Y55:AC55"/>
    <mergeCell ref="AD55:AH55"/>
    <mergeCell ref="A52:H52"/>
    <mergeCell ref="I52:N52"/>
    <mergeCell ref="O52:S52"/>
    <mergeCell ref="T52:X52"/>
    <mergeCell ref="Y52:AC52"/>
    <mergeCell ref="A51:H51"/>
    <mergeCell ref="I51:N51"/>
    <mergeCell ref="O51:S51"/>
    <mergeCell ref="T51:X51"/>
  </mergeCells>
  <phoneticPr fontId="37"/>
  <pageMargins left="0.78740157480314965" right="0.78740157480314965" top="0.78740157480314965" bottom="0.70866141732283472" header="0.51181102362204722" footer="0.51181102362204722"/>
  <pageSetup paperSize="9" scale="96" firstPageNumber="0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  <pageSetUpPr fitToPage="1"/>
  </sheetPr>
  <dimension ref="A1:DL75"/>
  <sheetViews>
    <sheetView view="pageBreakPreview" zoomScaleNormal="100" zoomScaleSheetLayoutView="100" workbookViewId="0"/>
  </sheetViews>
  <sheetFormatPr defaultColWidth="9" defaultRowHeight="12" x14ac:dyDescent="0.15"/>
  <cols>
    <col min="1" max="7" width="1.625" style="6" customWidth="1"/>
    <col min="8" max="8" width="0.5" style="6" customWidth="1"/>
    <col min="9" max="12" width="1.625" style="6" customWidth="1"/>
    <col min="13" max="13" width="1" style="6" customWidth="1"/>
    <col min="14" max="17" width="1.625" style="6" customWidth="1"/>
    <col min="18" max="18" width="1" style="6" customWidth="1"/>
    <col min="19" max="22" width="1.625" style="6" customWidth="1"/>
    <col min="23" max="23" width="1" style="6" customWidth="1"/>
    <col min="24" max="27" width="1.625" style="6" customWidth="1"/>
    <col min="28" max="28" width="1" style="6" customWidth="1"/>
    <col min="29" max="32" width="1.625" style="6" customWidth="1"/>
    <col min="33" max="33" width="1" style="6" customWidth="1"/>
    <col min="34" max="37" width="1.625" style="6" customWidth="1"/>
    <col min="38" max="38" width="1" style="6" customWidth="1"/>
    <col min="39" max="42" width="1.625" style="6" customWidth="1"/>
    <col min="43" max="43" width="1" style="6" customWidth="1"/>
    <col min="44" max="47" width="1.625" style="6" customWidth="1"/>
    <col min="48" max="48" width="1" style="6" customWidth="1"/>
    <col min="49" max="52" width="1.625" style="6" customWidth="1"/>
    <col min="53" max="53" width="1" style="6" customWidth="1"/>
    <col min="54" max="57" width="1.625" style="6" customWidth="1"/>
    <col min="58" max="58" width="1" style="6" customWidth="1"/>
    <col min="59" max="65" width="1.625" style="6" customWidth="1"/>
    <col min="66" max="66" width="0.5" style="6" customWidth="1"/>
    <col min="67" max="70" width="1.625" style="6" customWidth="1"/>
    <col min="71" max="71" width="1" style="6" customWidth="1"/>
    <col min="72" max="75" width="1.625" style="6" customWidth="1"/>
    <col min="76" max="76" width="1" style="6" customWidth="1"/>
    <col min="77" max="80" width="1.625" style="6" customWidth="1"/>
    <col min="81" max="81" width="1" style="6" customWidth="1"/>
    <col min="82" max="85" width="1.625" style="6" customWidth="1"/>
    <col min="86" max="86" width="1" style="6" customWidth="1"/>
    <col min="87" max="90" width="1.625" style="6" customWidth="1"/>
    <col min="91" max="91" width="1" style="6" customWidth="1"/>
    <col min="92" max="95" width="1.625" style="6" customWidth="1"/>
    <col min="96" max="96" width="1" style="6" customWidth="1"/>
    <col min="97" max="100" width="1.625" style="6" customWidth="1"/>
    <col min="101" max="101" width="1" style="6" customWidth="1"/>
    <col min="102" max="105" width="1.625" style="6" customWidth="1"/>
    <col min="106" max="106" width="1" style="6" customWidth="1"/>
    <col min="107" max="110" width="1.625" style="6" customWidth="1"/>
    <col min="111" max="111" width="1" style="6" customWidth="1"/>
    <col min="112" max="115" width="1.625" style="6" customWidth="1"/>
    <col min="116" max="116" width="1" style="6" customWidth="1"/>
    <col min="117" max="117" width="9" style="6" bestFit="1"/>
    <col min="118" max="16384" width="9" style="6"/>
  </cols>
  <sheetData>
    <row r="1" spans="1:116" ht="15" customHeight="1" x14ac:dyDescent="0.15">
      <c r="A1" s="7" t="s">
        <v>159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BG1" s="7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116" ht="12" customHeight="1" x14ac:dyDescent="0.15">
      <c r="A2" s="11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G2" s="11"/>
      <c r="CZ2" s="317" t="s">
        <v>670</v>
      </c>
      <c r="DA2" s="317"/>
      <c r="DB2" s="317"/>
      <c r="DC2" s="317"/>
      <c r="DD2" s="317"/>
      <c r="DE2" s="317"/>
      <c r="DF2" s="317"/>
      <c r="DG2" s="317"/>
      <c r="DH2" s="317"/>
      <c r="DI2" s="317"/>
      <c r="DJ2" s="317"/>
      <c r="DK2" s="317"/>
      <c r="DL2" s="317"/>
    </row>
    <row r="3" spans="1:116" ht="5.25" customHeight="1" x14ac:dyDescent="0.15"/>
    <row r="4" spans="1:116" ht="17.25" customHeight="1" x14ac:dyDescent="0.15">
      <c r="A4" s="306" t="s">
        <v>162</v>
      </c>
      <c r="B4" s="306"/>
      <c r="C4" s="306"/>
      <c r="D4" s="306"/>
      <c r="E4" s="306"/>
      <c r="F4" s="306"/>
      <c r="G4" s="307"/>
      <c r="H4" s="305" t="s">
        <v>163</v>
      </c>
      <c r="I4" s="306"/>
      <c r="J4" s="306"/>
      <c r="K4" s="306"/>
      <c r="L4" s="306"/>
      <c r="M4" s="307"/>
      <c r="N4" s="340" t="s">
        <v>166</v>
      </c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 t="s">
        <v>168</v>
      </c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 t="s">
        <v>139</v>
      </c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1"/>
      <c r="BG4" s="306" t="s">
        <v>162</v>
      </c>
      <c r="BH4" s="306"/>
      <c r="BI4" s="306"/>
      <c r="BJ4" s="306"/>
      <c r="BK4" s="306"/>
      <c r="BL4" s="306"/>
      <c r="BM4" s="307"/>
      <c r="BN4" s="305" t="s">
        <v>163</v>
      </c>
      <c r="BO4" s="306"/>
      <c r="BP4" s="306"/>
      <c r="BQ4" s="306"/>
      <c r="BR4" s="306"/>
      <c r="BS4" s="307"/>
      <c r="BT4" s="341" t="s">
        <v>166</v>
      </c>
      <c r="BU4" s="342"/>
      <c r="BV4" s="342"/>
      <c r="BW4" s="342"/>
      <c r="BX4" s="342"/>
      <c r="BY4" s="342"/>
      <c r="BZ4" s="342"/>
      <c r="CA4" s="342"/>
      <c r="CB4" s="342"/>
      <c r="CC4" s="342"/>
      <c r="CD4" s="342"/>
      <c r="CE4" s="342"/>
      <c r="CF4" s="342"/>
      <c r="CG4" s="342"/>
      <c r="CH4" s="343"/>
      <c r="CI4" s="341" t="s">
        <v>168</v>
      </c>
      <c r="CJ4" s="342"/>
      <c r="CK4" s="342"/>
      <c r="CL4" s="342"/>
      <c r="CM4" s="342"/>
      <c r="CN4" s="342"/>
      <c r="CO4" s="342"/>
      <c r="CP4" s="342"/>
      <c r="CQ4" s="342"/>
      <c r="CR4" s="342"/>
      <c r="CS4" s="342"/>
      <c r="CT4" s="342"/>
      <c r="CU4" s="342"/>
      <c r="CV4" s="342"/>
      <c r="CW4" s="343"/>
      <c r="CX4" s="341" t="s">
        <v>139</v>
      </c>
      <c r="CY4" s="342"/>
      <c r="CZ4" s="342"/>
      <c r="DA4" s="342"/>
      <c r="DB4" s="342"/>
      <c r="DC4" s="342"/>
      <c r="DD4" s="342"/>
      <c r="DE4" s="342"/>
      <c r="DF4" s="342"/>
      <c r="DG4" s="342"/>
      <c r="DH4" s="342"/>
      <c r="DI4" s="342"/>
      <c r="DJ4" s="342"/>
      <c r="DK4" s="342"/>
      <c r="DL4" s="342"/>
    </row>
    <row r="5" spans="1:116" ht="17.25" customHeight="1" x14ac:dyDescent="0.15">
      <c r="A5" s="337"/>
      <c r="B5" s="337"/>
      <c r="C5" s="337"/>
      <c r="D5" s="337"/>
      <c r="E5" s="337"/>
      <c r="F5" s="337"/>
      <c r="G5" s="338"/>
      <c r="H5" s="339"/>
      <c r="I5" s="337"/>
      <c r="J5" s="337"/>
      <c r="K5" s="337"/>
      <c r="L5" s="337"/>
      <c r="M5" s="338"/>
      <c r="N5" s="336" t="s">
        <v>163</v>
      </c>
      <c r="O5" s="336"/>
      <c r="P5" s="336"/>
      <c r="Q5" s="336"/>
      <c r="R5" s="336"/>
      <c r="S5" s="336" t="s">
        <v>151</v>
      </c>
      <c r="T5" s="336"/>
      <c r="U5" s="336"/>
      <c r="V5" s="336"/>
      <c r="W5" s="336"/>
      <c r="X5" s="336" t="s">
        <v>153</v>
      </c>
      <c r="Y5" s="336"/>
      <c r="Z5" s="336"/>
      <c r="AA5" s="336"/>
      <c r="AB5" s="336"/>
      <c r="AC5" s="336" t="s">
        <v>163</v>
      </c>
      <c r="AD5" s="336"/>
      <c r="AE5" s="336"/>
      <c r="AF5" s="336"/>
      <c r="AG5" s="336"/>
      <c r="AH5" s="336" t="s">
        <v>151</v>
      </c>
      <c r="AI5" s="336"/>
      <c r="AJ5" s="336"/>
      <c r="AK5" s="336"/>
      <c r="AL5" s="336"/>
      <c r="AM5" s="336" t="s">
        <v>153</v>
      </c>
      <c r="AN5" s="336"/>
      <c r="AO5" s="336"/>
      <c r="AP5" s="336"/>
      <c r="AQ5" s="336"/>
      <c r="AR5" s="336" t="s">
        <v>163</v>
      </c>
      <c r="AS5" s="336"/>
      <c r="AT5" s="336"/>
      <c r="AU5" s="336"/>
      <c r="AV5" s="336"/>
      <c r="AW5" s="336" t="s">
        <v>151</v>
      </c>
      <c r="AX5" s="336"/>
      <c r="AY5" s="336"/>
      <c r="AZ5" s="336"/>
      <c r="BA5" s="336"/>
      <c r="BB5" s="336" t="s">
        <v>153</v>
      </c>
      <c r="BC5" s="336"/>
      <c r="BD5" s="336"/>
      <c r="BE5" s="336"/>
      <c r="BF5" s="344"/>
      <c r="BG5" s="337"/>
      <c r="BH5" s="337"/>
      <c r="BI5" s="337"/>
      <c r="BJ5" s="337"/>
      <c r="BK5" s="337"/>
      <c r="BL5" s="337"/>
      <c r="BM5" s="338"/>
      <c r="BN5" s="339"/>
      <c r="BO5" s="337"/>
      <c r="BP5" s="337"/>
      <c r="BQ5" s="337"/>
      <c r="BR5" s="337"/>
      <c r="BS5" s="338"/>
      <c r="BT5" s="344" t="s">
        <v>163</v>
      </c>
      <c r="BU5" s="345"/>
      <c r="BV5" s="345"/>
      <c r="BW5" s="345"/>
      <c r="BX5" s="346"/>
      <c r="BY5" s="344" t="s">
        <v>151</v>
      </c>
      <c r="BZ5" s="345"/>
      <c r="CA5" s="345"/>
      <c r="CB5" s="345"/>
      <c r="CC5" s="346"/>
      <c r="CD5" s="344" t="s">
        <v>153</v>
      </c>
      <c r="CE5" s="345"/>
      <c r="CF5" s="345"/>
      <c r="CG5" s="345"/>
      <c r="CH5" s="346"/>
      <c r="CI5" s="344" t="s">
        <v>163</v>
      </c>
      <c r="CJ5" s="345"/>
      <c r="CK5" s="345"/>
      <c r="CL5" s="345"/>
      <c r="CM5" s="346"/>
      <c r="CN5" s="344" t="s">
        <v>151</v>
      </c>
      <c r="CO5" s="345"/>
      <c r="CP5" s="345"/>
      <c r="CQ5" s="345"/>
      <c r="CR5" s="346"/>
      <c r="CS5" s="344" t="s">
        <v>153</v>
      </c>
      <c r="CT5" s="345"/>
      <c r="CU5" s="345"/>
      <c r="CV5" s="345"/>
      <c r="CW5" s="346"/>
      <c r="CX5" s="344" t="s">
        <v>163</v>
      </c>
      <c r="CY5" s="345"/>
      <c r="CZ5" s="345"/>
      <c r="DA5" s="345"/>
      <c r="DB5" s="346"/>
      <c r="DC5" s="344" t="s">
        <v>151</v>
      </c>
      <c r="DD5" s="345"/>
      <c r="DE5" s="345"/>
      <c r="DF5" s="345"/>
      <c r="DG5" s="346"/>
      <c r="DH5" s="344" t="s">
        <v>153</v>
      </c>
      <c r="DI5" s="345"/>
      <c r="DJ5" s="345"/>
      <c r="DK5" s="345"/>
      <c r="DL5" s="345"/>
    </row>
    <row r="6" spans="1:116" ht="6.75" customHeight="1" x14ac:dyDescent="0.15">
      <c r="A6" s="18"/>
      <c r="B6" s="18"/>
      <c r="C6" s="18"/>
      <c r="D6" s="18"/>
      <c r="E6" s="18"/>
      <c r="F6" s="18"/>
      <c r="G6" s="18"/>
      <c r="H6" s="40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F6" s="18"/>
      <c r="BG6" s="18"/>
      <c r="BH6" s="18"/>
      <c r="BI6" s="18"/>
      <c r="BJ6" s="18"/>
      <c r="BK6" s="18"/>
      <c r="BL6" s="18"/>
      <c r="BM6" s="18"/>
      <c r="BN6" s="40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L6" s="18"/>
    </row>
    <row r="7" spans="1:116" s="38" customFormat="1" ht="12" customHeight="1" x14ac:dyDescent="0.15">
      <c r="A7" s="329" t="s">
        <v>169</v>
      </c>
      <c r="B7" s="329"/>
      <c r="C7" s="329"/>
      <c r="D7" s="329"/>
      <c r="E7" s="329"/>
      <c r="H7" s="330">
        <f t="shared" ref="H7:H16" si="0">SUM(N7,AC7,AR7)</f>
        <v>3860</v>
      </c>
      <c r="I7" s="328"/>
      <c r="J7" s="328"/>
      <c r="K7" s="328"/>
      <c r="L7" s="328"/>
      <c r="M7" s="162"/>
      <c r="N7" s="328">
        <f>SUM(N8:Q12)</f>
        <v>2598</v>
      </c>
      <c r="O7" s="328"/>
      <c r="P7" s="328"/>
      <c r="Q7" s="328"/>
      <c r="R7" s="163"/>
      <c r="S7" s="328">
        <f>SUM(S8:V12)</f>
        <v>1382</v>
      </c>
      <c r="T7" s="328"/>
      <c r="U7" s="328"/>
      <c r="V7" s="328"/>
      <c r="W7" s="163"/>
      <c r="X7" s="328">
        <f>SUM(X8:AA12)</f>
        <v>1216</v>
      </c>
      <c r="Y7" s="328"/>
      <c r="Z7" s="328"/>
      <c r="AA7" s="328"/>
      <c r="AB7" s="163"/>
      <c r="AC7" s="328">
        <f>SUM(AC8:AF12)</f>
        <v>900</v>
      </c>
      <c r="AD7" s="328"/>
      <c r="AE7" s="328"/>
      <c r="AF7" s="328"/>
      <c r="AG7" s="163"/>
      <c r="AH7" s="328">
        <f>SUM(AH8:AK12)</f>
        <v>436</v>
      </c>
      <c r="AI7" s="328"/>
      <c r="AJ7" s="328"/>
      <c r="AK7" s="328"/>
      <c r="AL7" s="163"/>
      <c r="AM7" s="328">
        <f>SUM(AM8:AP12)</f>
        <v>464</v>
      </c>
      <c r="AN7" s="328"/>
      <c r="AO7" s="328"/>
      <c r="AP7" s="328"/>
      <c r="AQ7" s="163"/>
      <c r="AR7" s="328">
        <f>SUM(AR8:AU12)</f>
        <v>362</v>
      </c>
      <c r="AS7" s="328"/>
      <c r="AT7" s="328"/>
      <c r="AU7" s="328"/>
      <c r="AV7" s="163"/>
      <c r="AW7" s="328">
        <f>SUM(AW8:AZ12)</f>
        <v>175</v>
      </c>
      <c r="AX7" s="328"/>
      <c r="AY7" s="328"/>
      <c r="AZ7" s="328"/>
      <c r="BA7" s="163"/>
      <c r="BB7" s="328">
        <f>SUM(BB8:BE12)</f>
        <v>187</v>
      </c>
      <c r="BC7" s="328"/>
      <c r="BD7" s="328"/>
      <c r="BE7" s="328"/>
      <c r="BF7" s="163"/>
      <c r="BG7" s="335" t="s">
        <v>172</v>
      </c>
      <c r="BH7" s="335"/>
      <c r="BI7" s="335"/>
      <c r="BJ7" s="335"/>
      <c r="BK7" s="335"/>
      <c r="BL7" s="164"/>
      <c r="BM7" s="164"/>
      <c r="BN7" s="333">
        <f t="shared" ref="BN7:BN16" si="1">SUM(BT7,CI7,CX7)</f>
        <v>7442</v>
      </c>
      <c r="BO7" s="334"/>
      <c r="BP7" s="334"/>
      <c r="BQ7" s="334"/>
      <c r="BR7" s="334"/>
      <c r="BS7" s="165"/>
      <c r="BT7" s="334">
        <f>SUM(BT8:BW12)</f>
        <v>5294</v>
      </c>
      <c r="BU7" s="334"/>
      <c r="BV7" s="334"/>
      <c r="BW7" s="334"/>
      <c r="BX7" s="164"/>
      <c r="BY7" s="334">
        <f>SUM(BY8:CB12)</f>
        <v>2551</v>
      </c>
      <c r="BZ7" s="334"/>
      <c r="CA7" s="334"/>
      <c r="CB7" s="334"/>
      <c r="CC7" s="164"/>
      <c r="CD7" s="334">
        <f>SUM(CD8:CG12)</f>
        <v>2743</v>
      </c>
      <c r="CE7" s="334"/>
      <c r="CF7" s="334"/>
      <c r="CG7" s="334"/>
      <c r="CH7" s="164"/>
      <c r="CI7" s="334">
        <f>SUM(CI8:CL12)</f>
        <v>1721</v>
      </c>
      <c r="CJ7" s="334"/>
      <c r="CK7" s="334"/>
      <c r="CL7" s="334"/>
      <c r="CM7" s="164"/>
      <c r="CN7" s="334">
        <f>SUM(CN8:CQ12)</f>
        <v>853</v>
      </c>
      <c r="CO7" s="334"/>
      <c r="CP7" s="334"/>
      <c r="CQ7" s="334"/>
      <c r="CR7" s="164"/>
      <c r="CS7" s="334">
        <f>SUM(CS8:CV12)</f>
        <v>868</v>
      </c>
      <c r="CT7" s="334"/>
      <c r="CU7" s="334"/>
      <c r="CV7" s="334"/>
      <c r="CW7" s="164"/>
      <c r="CX7" s="334">
        <f>SUM(CX8:DA12)</f>
        <v>427</v>
      </c>
      <c r="CY7" s="334"/>
      <c r="CZ7" s="334"/>
      <c r="DA7" s="334"/>
      <c r="DB7" s="164"/>
      <c r="DC7" s="334">
        <f>SUM(DC8:DF12)</f>
        <v>217</v>
      </c>
      <c r="DD7" s="334"/>
      <c r="DE7" s="334"/>
      <c r="DF7" s="334"/>
      <c r="DG7" s="164"/>
      <c r="DH7" s="334">
        <f>SUM(DH8:DK12)</f>
        <v>210</v>
      </c>
      <c r="DI7" s="334"/>
      <c r="DJ7" s="334"/>
      <c r="DK7" s="334"/>
      <c r="DL7" s="42"/>
    </row>
    <row r="8" spans="1:116" ht="10.5" customHeight="1" x14ac:dyDescent="0.15">
      <c r="F8" s="317">
        <v>0</v>
      </c>
      <c r="G8" s="317"/>
      <c r="H8" s="325">
        <f t="shared" si="0"/>
        <v>661</v>
      </c>
      <c r="I8" s="291"/>
      <c r="J8" s="291"/>
      <c r="K8" s="291"/>
      <c r="L8" s="291"/>
      <c r="M8" s="166"/>
      <c r="N8" s="319">
        <f>SUM(S8,X8)</f>
        <v>449</v>
      </c>
      <c r="O8" s="319"/>
      <c r="P8" s="319"/>
      <c r="Q8" s="319"/>
      <c r="R8" s="161"/>
      <c r="S8" s="319">
        <v>228</v>
      </c>
      <c r="T8" s="319"/>
      <c r="U8" s="319"/>
      <c r="V8" s="319"/>
      <c r="W8" s="161"/>
      <c r="X8" s="319">
        <v>221</v>
      </c>
      <c r="Y8" s="319"/>
      <c r="Z8" s="319"/>
      <c r="AA8" s="319"/>
      <c r="AB8" s="161"/>
      <c r="AC8" s="319">
        <f>SUM(AH8,AM8)</f>
        <v>158</v>
      </c>
      <c r="AD8" s="319"/>
      <c r="AE8" s="319"/>
      <c r="AF8" s="319"/>
      <c r="AG8" s="161"/>
      <c r="AH8" s="319">
        <v>81</v>
      </c>
      <c r="AI8" s="319"/>
      <c r="AJ8" s="319"/>
      <c r="AK8" s="319"/>
      <c r="AL8" s="161"/>
      <c r="AM8" s="319">
        <v>77</v>
      </c>
      <c r="AN8" s="319"/>
      <c r="AO8" s="319"/>
      <c r="AP8" s="319"/>
      <c r="AQ8" s="161"/>
      <c r="AR8" s="319">
        <f>SUM(AW8,BB8)</f>
        <v>54</v>
      </c>
      <c r="AS8" s="319"/>
      <c r="AT8" s="319"/>
      <c r="AU8" s="319"/>
      <c r="AV8" s="161"/>
      <c r="AW8" s="319">
        <v>24</v>
      </c>
      <c r="AX8" s="319"/>
      <c r="AY8" s="319"/>
      <c r="AZ8" s="319"/>
      <c r="BA8" s="161"/>
      <c r="BB8" s="319">
        <v>30</v>
      </c>
      <c r="BC8" s="319"/>
      <c r="BD8" s="319"/>
      <c r="BE8" s="319"/>
      <c r="BF8" s="161"/>
      <c r="BG8" s="161"/>
      <c r="BH8" s="161"/>
      <c r="BI8" s="161"/>
      <c r="BJ8" s="161"/>
      <c r="BK8" s="161"/>
      <c r="BL8" s="320">
        <v>55</v>
      </c>
      <c r="BM8" s="320"/>
      <c r="BN8" s="325">
        <f t="shared" si="1"/>
        <v>1595</v>
      </c>
      <c r="BO8" s="291"/>
      <c r="BP8" s="291"/>
      <c r="BQ8" s="291"/>
      <c r="BR8" s="291"/>
      <c r="BS8" s="166"/>
      <c r="BT8" s="319">
        <f>SUM(BY8,CD8)</f>
        <v>1154</v>
      </c>
      <c r="BU8" s="319"/>
      <c r="BV8" s="319"/>
      <c r="BW8" s="319"/>
      <c r="BX8" s="161"/>
      <c r="BY8" s="319">
        <v>572</v>
      </c>
      <c r="BZ8" s="319"/>
      <c r="CA8" s="319"/>
      <c r="CB8" s="319"/>
      <c r="CC8" s="161"/>
      <c r="CD8" s="319">
        <v>582</v>
      </c>
      <c r="CE8" s="319"/>
      <c r="CF8" s="319"/>
      <c r="CG8" s="319"/>
      <c r="CH8" s="161"/>
      <c r="CI8" s="319">
        <f>SUM(CN8,CS8)</f>
        <v>356</v>
      </c>
      <c r="CJ8" s="319"/>
      <c r="CK8" s="319"/>
      <c r="CL8" s="319"/>
      <c r="CM8" s="161"/>
      <c r="CN8" s="319">
        <v>173</v>
      </c>
      <c r="CO8" s="319"/>
      <c r="CP8" s="319"/>
      <c r="CQ8" s="319"/>
      <c r="CR8" s="161"/>
      <c r="CS8" s="319">
        <v>183</v>
      </c>
      <c r="CT8" s="319"/>
      <c r="CU8" s="319"/>
      <c r="CV8" s="319"/>
      <c r="CW8" s="161"/>
      <c r="CX8" s="319">
        <f>SUM(DC8,DH8)</f>
        <v>85</v>
      </c>
      <c r="CY8" s="319"/>
      <c r="CZ8" s="319"/>
      <c r="DA8" s="319"/>
      <c r="DB8" s="161"/>
      <c r="DC8" s="319">
        <v>40</v>
      </c>
      <c r="DD8" s="319"/>
      <c r="DE8" s="319"/>
      <c r="DF8" s="319"/>
      <c r="DG8" s="161"/>
      <c r="DH8" s="319">
        <v>45</v>
      </c>
      <c r="DI8" s="319"/>
      <c r="DJ8" s="319"/>
      <c r="DK8" s="319"/>
    </row>
    <row r="9" spans="1:116" ht="10.5" customHeight="1" x14ac:dyDescent="0.15">
      <c r="F9" s="317">
        <v>1</v>
      </c>
      <c r="G9" s="317"/>
      <c r="H9" s="325">
        <f t="shared" si="0"/>
        <v>694</v>
      </c>
      <c r="I9" s="291"/>
      <c r="J9" s="291"/>
      <c r="K9" s="291"/>
      <c r="L9" s="291"/>
      <c r="M9" s="166"/>
      <c r="N9" s="319">
        <f>SUM(S9,X9)</f>
        <v>461</v>
      </c>
      <c r="O9" s="319"/>
      <c r="P9" s="319"/>
      <c r="Q9" s="319"/>
      <c r="R9" s="161"/>
      <c r="S9" s="319">
        <v>245</v>
      </c>
      <c r="T9" s="319"/>
      <c r="U9" s="319"/>
      <c r="V9" s="319"/>
      <c r="W9" s="161"/>
      <c r="X9" s="319">
        <v>216</v>
      </c>
      <c r="Y9" s="319"/>
      <c r="Z9" s="319"/>
      <c r="AA9" s="319"/>
      <c r="AB9" s="161"/>
      <c r="AC9" s="319">
        <f>SUM(AH9,AM9)</f>
        <v>156</v>
      </c>
      <c r="AD9" s="319"/>
      <c r="AE9" s="319"/>
      <c r="AF9" s="319"/>
      <c r="AG9" s="161"/>
      <c r="AH9" s="319">
        <v>66</v>
      </c>
      <c r="AI9" s="319"/>
      <c r="AJ9" s="319"/>
      <c r="AK9" s="319"/>
      <c r="AL9" s="161"/>
      <c r="AM9" s="319">
        <v>90</v>
      </c>
      <c r="AN9" s="319"/>
      <c r="AO9" s="319"/>
      <c r="AP9" s="319"/>
      <c r="AQ9" s="161"/>
      <c r="AR9" s="319">
        <f>SUM(AW9,BB9)</f>
        <v>77</v>
      </c>
      <c r="AS9" s="319"/>
      <c r="AT9" s="319"/>
      <c r="AU9" s="319"/>
      <c r="AV9" s="161"/>
      <c r="AW9" s="319">
        <v>43</v>
      </c>
      <c r="AX9" s="319"/>
      <c r="AY9" s="319"/>
      <c r="AZ9" s="319"/>
      <c r="BA9" s="161"/>
      <c r="BB9" s="319">
        <v>34</v>
      </c>
      <c r="BC9" s="319"/>
      <c r="BD9" s="319"/>
      <c r="BE9" s="319"/>
      <c r="BF9" s="161"/>
      <c r="BG9" s="161"/>
      <c r="BH9" s="161"/>
      <c r="BI9" s="161"/>
      <c r="BJ9" s="161"/>
      <c r="BK9" s="161"/>
      <c r="BL9" s="320">
        <v>56</v>
      </c>
      <c r="BM9" s="320"/>
      <c r="BN9" s="325">
        <f t="shared" si="1"/>
        <v>1463</v>
      </c>
      <c r="BO9" s="291"/>
      <c r="BP9" s="291"/>
      <c r="BQ9" s="291"/>
      <c r="BR9" s="291"/>
      <c r="BS9" s="166"/>
      <c r="BT9" s="319">
        <f>SUM(BY9,CD9)</f>
        <v>1053</v>
      </c>
      <c r="BU9" s="319"/>
      <c r="BV9" s="319"/>
      <c r="BW9" s="319"/>
      <c r="BX9" s="161"/>
      <c r="BY9" s="319">
        <v>525</v>
      </c>
      <c r="BZ9" s="319"/>
      <c r="CA9" s="319"/>
      <c r="CB9" s="319"/>
      <c r="CC9" s="161"/>
      <c r="CD9" s="319">
        <v>528</v>
      </c>
      <c r="CE9" s="319"/>
      <c r="CF9" s="319"/>
      <c r="CG9" s="319"/>
      <c r="CH9" s="161"/>
      <c r="CI9" s="319">
        <f>SUM(CN9,CS9)</f>
        <v>328</v>
      </c>
      <c r="CJ9" s="319"/>
      <c r="CK9" s="319"/>
      <c r="CL9" s="319"/>
      <c r="CM9" s="161"/>
      <c r="CN9" s="319">
        <v>166</v>
      </c>
      <c r="CO9" s="319"/>
      <c r="CP9" s="319"/>
      <c r="CQ9" s="319"/>
      <c r="CR9" s="161"/>
      <c r="CS9" s="319">
        <v>162</v>
      </c>
      <c r="CT9" s="319"/>
      <c r="CU9" s="319"/>
      <c r="CV9" s="319"/>
      <c r="CW9" s="161"/>
      <c r="CX9" s="319">
        <f>SUM(DC9,DH9)</f>
        <v>82</v>
      </c>
      <c r="CY9" s="319"/>
      <c r="CZ9" s="319"/>
      <c r="DA9" s="319"/>
      <c r="DB9" s="161"/>
      <c r="DC9" s="319">
        <v>38</v>
      </c>
      <c r="DD9" s="319"/>
      <c r="DE9" s="319"/>
      <c r="DF9" s="319"/>
      <c r="DG9" s="161"/>
      <c r="DH9" s="319">
        <v>44</v>
      </c>
      <c r="DI9" s="319"/>
      <c r="DJ9" s="319"/>
      <c r="DK9" s="319"/>
    </row>
    <row r="10" spans="1:116" ht="10.5" customHeight="1" x14ac:dyDescent="0.15">
      <c r="F10" s="317">
        <v>2</v>
      </c>
      <c r="G10" s="317"/>
      <c r="H10" s="325">
        <f t="shared" si="0"/>
        <v>812</v>
      </c>
      <c r="I10" s="291"/>
      <c r="J10" s="291"/>
      <c r="K10" s="291"/>
      <c r="L10" s="291"/>
      <c r="M10" s="166"/>
      <c r="N10" s="319">
        <f>SUM(S10,X10)</f>
        <v>554</v>
      </c>
      <c r="O10" s="319"/>
      <c r="P10" s="319"/>
      <c r="Q10" s="319"/>
      <c r="R10" s="161"/>
      <c r="S10" s="319">
        <v>287</v>
      </c>
      <c r="T10" s="319"/>
      <c r="U10" s="319"/>
      <c r="V10" s="319"/>
      <c r="W10" s="161"/>
      <c r="X10" s="319">
        <v>267</v>
      </c>
      <c r="Y10" s="319"/>
      <c r="Z10" s="319"/>
      <c r="AA10" s="319"/>
      <c r="AB10" s="161"/>
      <c r="AC10" s="319">
        <f>SUM(AH10,AM10)</f>
        <v>185</v>
      </c>
      <c r="AD10" s="319"/>
      <c r="AE10" s="319"/>
      <c r="AF10" s="319"/>
      <c r="AG10" s="161"/>
      <c r="AH10" s="319">
        <v>90</v>
      </c>
      <c r="AI10" s="319"/>
      <c r="AJ10" s="319"/>
      <c r="AK10" s="319"/>
      <c r="AL10" s="161"/>
      <c r="AM10" s="319">
        <v>95</v>
      </c>
      <c r="AN10" s="319"/>
      <c r="AO10" s="319"/>
      <c r="AP10" s="319"/>
      <c r="AQ10" s="161"/>
      <c r="AR10" s="319">
        <f>SUM(AW10,BB10)</f>
        <v>73</v>
      </c>
      <c r="AS10" s="319"/>
      <c r="AT10" s="319"/>
      <c r="AU10" s="319"/>
      <c r="AV10" s="161"/>
      <c r="AW10" s="319">
        <v>35</v>
      </c>
      <c r="AX10" s="319"/>
      <c r="AY10" s="319"/>
      <c r="AZ10" s="319"/>
      <c r="BA10" s="161"/>
      <c r="BB10" s="319">
        <v>38</v>
      </c>
      <c r="BC10" s="319"/>
      <c r="BD10" s="319"/>
      <c r="BE10" s="319"/>
      <c r="BF10" s="161"/>
      <c r="BG10" s="161"/>
      <c r="BH10" s="161"/>
      <c r="BI10" s="161"/>
      <c r="BJ10" s="161"/>
      <c r="BK10" s="161"/>
      <c r="BL10" s="320">
        <v>57</v>
      </c>
      <c r="BM10" s="320"/>
      <c r="BN10" s="325">
        <f t="shared" si="1"/>
        <v>1449</v>
      </c>
      <c r="BO10" s="291"/>
      <c r="BP10" s="291"/>
      <c r="BQ10" s="291"/>
      <c r="BR10" s="291"/>
      <c r="BS10" s="166"/>
      <c r="BT10" s="319">
        <f>SUM(BY10,CD10)</f>
        <v>1027</v>
      </c>
      <c r="BU10" s="319"/>
      <c r="BV10" s="319"/>
      <c r="BW10" s="319"/>
      <c r="BX10" s="161"/>
      <c r="BY10" s="319">
        <v>485</v>
      </c>
      <c r="BZ10" s="319"/>
      <c r="CA10" s="319"/>
      <c r="CB10" s="319"/>
      <c r="CC10" s="161"/>
      <c r="CD10" s="319">
        <v>542</v>
      </c>
      <c r="CE10" s="319"/>
      <c r="CF10" s="319"/>
      <c r="CG10" s="319"/>
      <c r="CH10" s="161"/>
      <c r="CI10" s="319">
        <f>SUM(CN10,CS10)</f>
        <v>337</v>
      </c>
      <c r="CJ10" s="319"/>
      <c r="CK10" s="319"/>
      <c r="CL10" s="319"/>
      <c r="CM10" s="161"/>
      <c r="CN10" s="319">
        <v>179</v>
      </c>
      <c r="CO10" s="319"/>
      <c r="CP10" s="319"/>
      <c r="CQ10" s="319"/>
      <c r="CR10" s="161"/>
      <c r="CS10" s="319">
        <v>158</v>
      </c>
      <c r="CT10" s="319"/>
      <c r="CU10" s="319"/>
      <c r="CV10" s="319"/>
      <c r="CW10" s="161"/>
      <c r="CX10" s="319">
        <f>SUM(DC10,DH10)</f>
        <v>85</v>
      </c>
      <c r="CY10" s="319"/>
      <c r="CZ10" s="319"/>
      <c r="DA10" s="319"/>
      <c r="DB10" s="161"/>
      <c r="DC10" s="319">
        <v>43</v>
      </c>
      <c r="DD10" s="319"/>
      <c r="DE10" s="319"/>
      <c r="DF10" s="319"/>
      <c r="DG10" s="161"/>
      <c r="DH10" s="319">
        <v>42</v>
      </c>
      <c r="DI10" s="319"/>
      <c r="DJ10" s="319"/>
      <c r="DK10" s="319"/>
    </row>
    <row r="11" spans="1:116" ht="10.5" customHeight="1" x14ac:dyDescent="0.15">
      <c r="F11" s="317">
        <v>3</v>
      </c>
      <c r="G11" s="317"/>
      <c r="H11" s="325">
        <f t="shared" si="0"/>
        <v>838</v>
      </c>
      <c r="I11" s="291"/>
      <c r="J11" s="291"/>
      <c r="K11" s="291"/>
      <c r="L11" s="291"/>
      <c r="M11" s="166"/>
      <c r="N11" s="319">
        <f>SUM(S11,X11)</f>
        <v>571</v>
      </c>
      <c r="O11" s="319"/>
      <c r="P11" s="319"/>
      <c r="Q11" s="319"/>
      <c r="R11" s="161"/>
      <c r="S11" s="319">
        <v>303</v>
      </c>
      <c r="T11" s="319"/>
      <c r="U11" s="319"/>
      <c r="V11" s="319"/>
      <c r="W11" s="161"/>
      <c r="X11" s="319">
        <v>268</v>
      </c>
      <c r="Y11" s="319"/>
      <c r="Z11" s="319"/>
      <c r="AA11" s="319"/>
      <c r="AB11" s="161"/>
      <c r="AC11" s="319">
        <f>SUM(AH11,AM11)</f>
        <v>192</v>
      </c>
      <c r="AD11" s="319"/>
      <c r="AE11" s="319"/>
      <c r="AF11" s="319"/>
      <c r="AG11" s="161"/>
      <c r="AH11" s="319">
        <v>95</v>
      </c>
      <c r="AI11" s="319"/>
      <c r="AJ11" s="319"/>
      <c r="AK11" s="319"/>
      <c r="AL11" s="161"/>
      <c r="AM11" s="319">
        <v>97</v>
      </c>
      <c r="AN11" s="319"/>
      <c r="AO11" s="319"/>
      <c r="AP11" s="319"/>
      <c r="AQ11" s="161"/>
      <c r="AR11" s="319">
        <f>SUM(AW11,BB11)</f>
        <v>75</v>
      </c>
      <c r="AS11" s="319"/>
      <c r="AT11" s="319"/>
      <c r="AU11" s="319"/>
      <c r="AV11" s="161"/>
      <c r="AW11" s="319">
        <v>40</v>
      </c>
      <c r="AX11" s="319"/>
      <c r="AY11" s="319"/>
      <c r="AZ11" s="319"/>
      <c r="BA11" s="161"/>
      <c r="BB11" s="319">
        <v>35</v>
      </c>
      <c r="BC11" s="319"/>
      <c r="BD11" s="319"/>
      <c r="BE11" s="319"/>
      <c r="BF11" s="161"/>
      <c r="BG11" s="161"/>
      <c r="BH11" s="161"/>
      <c r="BI11" s="161"/>
      <c r="BJ11" s="161"/>
      <c r="BK11" s="161"/>
      <c r="BL11" s="320">
        <v>58</v>
      </c>
      <c r="BM11" s="320"/>
      <c r="BN11" s="325">
        <f t="shared" si="1"/>
        <v>1455</v>
      </c>
      <c r="BO11" s="291"/>
      <c r="BP11" s="291"/>
      <c r="BQ11" s="291"/>
      <c r="BR11" s="291"/>
      <c r="BS11" s="166"/>
      <c r="BT11" s="319">
        <f>SUM(BY11,CD11)</f>
        <v>1013</v>
      </c>
      <c r="BU11" s="319"/>
      <c r="BV11" s="319"/>
      <c r="BW11" s="319"/>
      <c r="BX11" s="161"/>
      <c r="BY11" s="319">
        <v>473</v>
      </c>
      <c r="BZ11" s="319"/>
      <c r="CA11" s="319"/>
      <c r="CB11" s="319"/>
      <c r="CC11" s="161"/>
      <c r="CD11" s="319">
        <v>540</v>
      </c>
      <c r="CE11" s="319"/>
      <c r="CF11" s="319"/>
      <c r="CG11" s="319"/>
      <c r="CH11" s="161"/>
      <c r="CI11" s="319">
        <f>SUM(CN11,CS11)</f>
        <v>359</v>
      </c>
      <c r="CJ11" s="319"/>
      <c r="CK11" s="319"/>
      <c r="CL11" s="319"/>
      <c r="CM11" s="161"/>
      <c r="CN11" s="319">
        <v>165</v>
      </c>
      <c r="CO11" s="319"/>
      <c r="CP11" s="319"/>
      <c r="CQ11" s="319"/>
      <c r="CR11" s="161"/>
      <c r="CS11" s="319">
        <v>194</v>
      </c>
      <c r="CT11" s="319"/>
      <c r="CU11" s="319"/>
      <c r="CV11" s="319"/>
      <c r="CW11" s="161"/>
      <c r="CX11" s="319">
        <f>SUM(DC11,DH11)</f>
        <v>83</v>
      </c>
      <c r="CY11" s="319"/>
      <c r="CZ11" s="319"/>
      <c r="DA11" s="319"/>
      <c r="DB11" s="161"/>
      <c r="DC11" s="319">
        <v>47</v>
      </c>
      <c r="DD11" s="319"/>
      <c r="DE11" s="319"/>
      <c r="DF11" s="319"/>
      <c r="DG11" s="161"/>
      <c r="DH11" s="319">
        <v>36</v>
      </c>
      <c r="DI11" s="319"/>
      <c r="DJ11" s="319"/>
      <c r="DK11" s="319"/>
    </row>
    <row r="12" spans="1:116" ht="10.5" customHeight="1" x14ac:dyDescent="0.15">
      <c r="F12" s="317">
        <v>4</v>
      </c>
      <c r="G12" s="317"/>
      <c r="H12" s="325">
        <f t="shared" si="0"/>
        <v>855</v>
      </c>
      <c r="I12" s="291"/>
      <c r="J12" s="291"/>
      <c r="K12" s="291"/>
      <c r="L12" s="291"/>
      <c r="M12" s="166"/>
      <c r="N12" s="319">
        <f>SUM(S12,X12)</f>
        <v>563</v>
      </c>
      <c r="O12" s="319"/>
      <c r="P12" s="319"/>
      <c r="Q12" s="319"/>
      <c r="R12" s="161"/>
      <c r="S12" s="319">
        <v>319</v>
      </c>
      <c r="T12" s="319"/>
      <c r="U12" s="319"/>
      <c r="V12" s="319"/>
      <c r="W12" s="161"/>
      <c r="X12" s="319">
        <v>244</v>
      </c>
      <c r="Y12" s="319"/>
      <c r="Z12" s="319"/>
      <c r="AA12" s="319"/>
      <c r="AB12" s="161"/>
      <c r="AC12" s="319">
        <f>SUM(AH12,AM12)</f>
        <v>209</v>
      </c>
      <c r="AD12" s="319"/>
      <c r="AE12" s="319"/>
      <c r="AF12" s="319"/>
      <c r="AG12" s="161"/>
      <c r="AH12" s="319">
        <v>104</v>
      </c>
      <c r="AI12" s="319"/>
      <c r="AJ12" s="319"/>
      <c r="AK12" s="319"/>
      <c r="AL12" s="161"/>
      <c r="AM12" s="319">
        <v>105</v>
      </c>
      <c r="AN12" s="319"/>
      <c r="AO12" s="319"/>
      <c r="AP12" s="319"/>
      <c r="AQ12" s="161"/>
      <c r="AR12" s="319">
        <f>SUM(AW12,BB12)</f>
        <v>83</v>
      </c>
      <c r="AS12" s="319"/>
      <c r="AT12" s="319"/>
      <c r="AU12" s="319"/>
      <c r="AV12" s="161"/>
      <c r="AW12" s="319">
        <v>33</v>
      </c>
      <c r="AX12" s="319"/>
      <c r="AY12" s="319"/>
      <c r="AZ12" s="319"/>
      <c r="BA12" s="161"/>
      <c r="BB12" s="319">
        <v>50</v>
      </c>
      <c r="BC12" s="319"/>
      <c r="BD12" s="319"/>
      <c r="BE12" s="319"/>
      <c r="BF12" s="161"/>
      <c r="BG12" s="161"/>
      <c r="BH12" s="161"/>
      <c r="BI12" s="161"/>
      <c r="BJ12" s="161"/>
      <c r="BK12" s="161"/>
      <c r="BL12" s="320">
        <v>59</v>
      </c>
      <c r="BM12" s="320"/>
      <c r="BN12" s="325">
        <f t="shared" si="1"/>
        <v>1480</v>
      </c>
      <c r="BO12" s="291"/>
      <c r="BP12" s="291"/>
      <c r="BQ12" s="291"/>
      <c r="BR12" s="291"/>
      <c r="BS12" s="166"/>
      <c r="BT12" s="319">
        <f>SUM(BY12,CD12)</f>
        <v>1047</v>
      </c>
      <c r="BU12" s="319"/>
      <c r="BV12" s="319"/>
      <c r="BW12" s="319"/>
      <c r="BX12" s="161"/>
      <c r="BY12" s="319">
        <v>496</v>
      </c>
      <c r="BZ12" s="319"/>
      <c r="CA12" s="319"/>
      <c r="CB12" s="319"/>
      <c r="CC12" s="161"/>
      <c r="CD12" s="319">
        <v>551</v>
      </c>
      <c r="CE12" s="319"/>
      <c r="CF12" s="319"/>
      <c r="CG12" s="319"/>
      <c r="CH12" s="161"/>
      <c r="CI12" s="319">
        <f>SUM(CN12,CS12)</f>
        <v>341</v>
      </c>
      <c r="CJ12" s="319"/>
      <c r="CK12" s="319"/>
      <c r="CL12" s="319"/>
      <c r="CM12" s="161"/>
      <c r="CN12" s="319">
        <v>170</v>
      </c>
      <c r="CO12" s="319"/>
      <c r="CP12" s="319"/>
      <c r="CQ12" s="319"/>
      <c r="CR12" s="161"/>
      <c r="CS12" s="319">
        <v>171</v>
      </c>
      <c r="CT12" s="319"/>
      <c r="CU12" s="319"/>
      <c r="CV12" s="319"/>
      <c r="CW12" s="161"/>
      <c r="CX12" s="319">
        <f>SUM(DC12,DH12)</f>
        <v>92</v>
      </c>
      <c r="CY12" s="319"/>
      <c r="CZ12" s="319"/>
      <c r="DA12" s="319"/>
      <c r="DB12" s="161"/>
      <c r="DC12" s="319">
        <v>49</v>
      </c>
      <c r="DD12" s="319"/>
      <c r="DE12" s="319"/>
      <c r="DF12" s="319"/>
      <c r="DG12" s="161"/>
      <c r="DH12" s="319">
        <v>43</v>
      </c>
      <c r="DI12" s="319"/>
      <c r="DJ12" s="319"/>
      <c r="DK12" s="319"/>
    </row>
    <row r="13" spans="1:116" s="38" customFormat="1" ht="12" customHeight="1" x14ac:dyDescent="0.15">
      <c r="A13" s="329" t="s">
        <v>176</v>
      </c>
      <c r="B13" s="329"/>
      <c r="C13" s="329"/>
      <c r="D13" s="329"/>
      <c r="E13" s="329"/>
      <c r="F13" s="41"/>
      <c r="G13" s="41"/>
      <c r="H13" s="330">
        <f t="shared" si="0"/>
        <v>4528</v>
      </c>
      <c r="I13" s="328"/>
      <c r="J13" s="328"/>
      <c r="K13" s="328"/>
      <c r="L13" s="328"/>
      <c r="M13" s="163"/>
      <c r="N13" s="328">
        <f>SUM(N14:Q18)</f>
        <v>3062</v>
      </c>
      <c r="O13" s="328"/>
      <c r="P13" s="328"/>
      <c r="Q13" s="328"/>
      <c r="R13" s="163"/>
      <c r="S13" s="328">
        <f>SUM(S14:V18)</f>
        <v>1567</v>
      </c>
      <c r="T13" s="328"/>
      <c r="U13" s="328"/>
      <c r="V13" s="328"/>
      <c r="W13" s="163"/>
      <c r="X13" s="328">
        <f>SUM(X14:AA18)</f>
        <v>1495</v>
      </c>
      <c r="Y13" s="328"/>
      <c r="Z13" s="328"/>
      <c r="AA13" s="328"/>
      <c r="AB13" s="163"/>
      <c r="AC13" s="328">
        <f>SUM(AC14:AF18)</f>
        <v>1060</v>
      </c>
      <c r="AD13" s="328"/>
      <c r="AE13" s="328"/>
      <c r="AF13" s="328"/>
      <c r="AG13" s="163"/>
      <c r="AH13" s="328">
        <f>SUM(AH14:AK18)</f>
        <v>539</v>
      </c>
      <c r="AI13" s="328"/>
      <c r="AJ13" s="328"/>
      <c r="AK13" s="328"/>
      <c r="AL13" s="163"/>
      <c r="AM13" s="328">
        <f>SUM(AM14:AP18)</f>
        <v>521</v>
      </c>
      <c r="AN13" s="328"/>
      <c r="AO13" s="328"/>
      <c r="AP13" s="328"/>
      <c r="AQ13" s="163"/>
      <c r="AR13" s="328">
        <f>SUM(AR14:AU18)</f>
        <v>406</v>
      </c>
      <c r="AS13" s="328"/>
      <c r="AT13" s="328"/>
      <c r="AU13" s="328"/>
      <c r="AV13" s="163"/>
      <c r="AW13" s="328">
        <f>SUM(AW14:AZ18)</f>
        <v>215</v>
      </c>
      <c r="AX13" s="328"/>
      <c r="AY13" s="328"/>
      <c r="AZ13" s="328"/>
      <c r="BA13" s="163"/>
      <c r="BB13" s="328">
        <f>SUM(BB14:BE18)</f>
        <v>191</v>
      </c>
      <c r="BC13" s="328"/>
      <c r="BD13" s="328"/>
      <c r="BE13" s="328"/>
      <c r="BF13" s="163"/>
      <c r="BG13" s="335" t="s">
        <v>179</v>
      </c>
      <c r="BH13" s="335"/>
      <c r="BI13" s="335"/>
      <c r="BJ13" s="335"/>
      <c r="BK13" s="335"/>
      <c r="BL13" s="167"/>
      <c r="BM13" s="167"/>
      <c r="BN13" s="333">
        <f t="shared" si="1"/>
        <v>7573</v>
      </c>
      <c r="BO13" s="334"/>
      <c r="BP13" s="334"/>
      <c r="BQ13" s="334"/>
      <c r="BR13" s="334"/>
      <c r="BS13" s="164"/>
      <c r="BT13" s="334">
        <f>SUM(BT14:BW18)</f>
        <v>5329</v>
      </c>
      <c r="BU13" s="334"/>
      <c r="BV13" s="334"/>
      <c r="BW13" s="334"/>
      <c r="BX13" s="164"/>
      <c r="BY13" s="334">
        <f>SUM(BY14:CB18)</f>
        <v>2613</v>
      </c>
      <c r="BZ13" s="334"/>
      <c r="CA13" s="334"/>
      <c r="CB13" s="334"/>
      <c r="CC13" s="164"/>
      <c r="CD13" s="334">
        <f>SUM(CD14:CG18)</f>
        <v>2716</v>
      </c>
      <c r="CE13" s="334"/>
      <c r="CF13" s="334"/>
      <c r="CG13" s="334"/>
      <c r="CH13" s="164"/>
      <c r="CI13" s="334">
        <f>SUM(CI14:CL18)</f>
        <v>1680</v>
      </c>
      <c r="CJ13" s="334"/>
      <c r="CK13" s="334"/>
      <c r="CL13" s="334"/>
      <c r="CM13" s="164"/>
      <c r="CN13" s="334">
        <f>SUM(CN14:CQ18)</f>
        <v>815</v>
      </c>
      <c r="CO13" s="334"/>
      <c r="CP13" s="334"/>
      <c r="CQ13" s="334"/>
      <c r="CR13" s="164"/>
      <c r="CS13" s="334">
        <f>SUM(CS14:CV18)</f>
        <v>865</v>
      </c>
      <c r="CT13" s="334"/>
      <c r="CU13" s="334"/>
      <c r="CV13" s="334"/>
      <c r="CW13" s="164"/>
      <c r="CX13" s="334">
        <f>SUM(CX14:DA18)</f>
        <v>564</v>
      </c>
      <c r="CY13" s="334"/>
      <c r="CZ13" s="334"/>
      <c r="DA13" s="334"/>
      <c r="DB13" s="164"/>
      <c r="DC13" s="334">
        <f>SUM(DC14:DF18)</f>
        <v>261</v>
      </c>
      <c r="DD13" s="334"/>
      <c r="DE13" s="334"/>
      <c r="DF13" s="334"/>
      <c r="DG13" s="164"/>
      <c r="DH13" s="334">
        <f>SUM(DH14:DK18)</f>
        <v>303</v>
      </c>
      <c r="DI13" s="334"/>
      <c r="DJ13" s="334"/>
      <c r="DK13" s="334"/>
      <c r="DL13" s="42"/>
    </row>
    <row r="14" spans="1:116" ht="10.5" customHeight="1" x14ac:dyDescent="0.15">
      <c r="F14" s="317">
        <v>5</v>
      </c>
      <c r="G14" s="317"/>
      <c r="H14" s="325">
        <f t="shared" si="0"/>
        <v>861</v>
      </c>
      <c r="I14" s="291"/>
      <c r="J14" s="291"/>
      <c r="K14" s="291"/>
      <c r="L14" s="291"/>
      <c r="M14" s="161"/>
      <c r="N14" s="319">
        <f>SUM(S14,X14)</f>
        <v>592</v>
      </c>
      <c r="O14" s="319"/>
      <c r="P14" s="319"/>
      <c r="Q14" s="319"/>
      <c r="R14" s="161"/>
      <c r="S14" s="319">
        <v>313</v>
      </c>
      <c r="T14" s="319"/>
      <c r="U14" s="319"/>
      <c r="V14" s="319"/>
      <c r="W14" s="161"/>
      <c r="X14" s="319">
        <v>279</v>
      </c>
      <c r="Y14" s="319"/>
      <c r="Z14" s="319"/>
      <c r="AA14" s="319"/>
      <c r="AB14" s="161"/>
      <c r="AC14" s="319">
        <f>SUM(AH14,AM14)</f>
        <v>179</v>
      </c>
      <c r="AD14" s="319"/>
      <c r="AE14" s="319"/>
      <c r="AF14" s="319"/>
      <c r="AG14" s="161"/>
      <c r="AH14" s="319">
        <v>96</v>
      </c>
      <c r="AI14" s="319"/>
      <c r="AJ14" s="319"/>
      <c r="AK14" s="319"/>
      <c r="AL14" s="161"/>
      <c r="AM14" s="319">
        <v>83</v>
      </c>
      <c r="AN14" s="319"/>
      <c r="AO14" s="319"/>
      <c r="AP14" s="319"/>
      <c r="AQ14" s="161"/>
      <c r="AR14" s="319">
        <f>SUM(AW14,BB14)</f>
        <v>90</v>
      </c>
      <c r="AS14" s="319"/>
      <c r="AT14" s="319"/>
      <c r="AU14" s="319"/>
      <c r="AV14" s="161"/>
      <c r="AW14" s="319">
        <v>39</v>
      </c>
      <c r="AX14" s="319"/>
      <c r="AY14" s="319"/>
      <c r="AZ14" s="319"/>
      <c r="BA14" s="161"/>
      <c r="BB14" s="319">
        <v>51</v>
      </c>
      <c r="BC14" s="319"/>
      <c r="BD14" s="319"/>
      <c r="BE14" s="319"/>
      <c r="BF14" s="161"/>
      <c r="BG14" s="161"/>
      <c r="BH14" s="161"/>
      <c r="BI14" s="161"/>
      <c r="BJ14" s="161"/>
      <c r="BK14" s="161"/>
      <c r="BL14" s="320">
        <v>60</v>
      </c>
      <c r="BM14" s="320"/>
      <c r="BN14" s="325">
        <f t="shared" si="1"/>
        <v>1466</v>
      </c>
      <c r="BO14" s="291"/>
      <c r="BP14" s="291"/>
      <c r="BQ14" s="291"/>
      <c r="BR14" s="291"/>
      <c r="BS14" s="161"/>
      <c r="BT14" s="319">
        <f>SUM(BY14,CD14)</f>
        <v>1018</v>
      </c>
      <c r="BU14" s="319"/>
      <c r="BV14" s="319"/>
      <c r="BW14" s="319"/>
      <c r="BX14" s="161"/>
      <c r="BY14" s="319">
        <v>486</v>
      </c>
      <c r="BZ14" s="319"/>
      <c r="CA14" s="319"/>
      <c r="CB14" s="319"/>
      <c r="CC14" s="161"/>
      <c r="CD14" s="319">
        <v>532</v>
      </c>
      <c r="CE14" s="319"/>
      <c r="CF14" s="319"/>
      <c r="CG14" s="319"/>
      <c r="CH14" s="161"/>
      <c r="CI14" s="319">
        <f>SUM(CN14,CS14)</f>
        <v>335</v>
      </c>
      <c r="CJ14" s="319"/>
      <c r="CK14" s="319"/>
      <c r="CL14" s="319"/>
      <c r="CM14" s="161"/>
      <c r="CN14" s="319">
        <v>158</v>
      </c>
      <c r="CO14" s="319"/>
      <c r="CP14" s="319"/>
      <c r="CQ14" s="319"/>
      <c r="CR14" s="161"/>
      <c r="CS14" s="319">
        <v>177</v>
      </c>
      <c r="CT14" s="319"/>
      <c r="CU14" s="319"/>
      <c r="CV14" s="319"/>
      <c r="CW14" s="161"/>
      <c r="CX14" s="319">
        <f>SUM(DC14,DH14)</f>
        <v>113</v>
      </c>
      <c r="CY14" s="319"/>
      <c r="CZ14" s="319"/>
      <c r="DA14" s="319"/>
      <c r="DB14" s="161"/>
      <c r="DC14" s="319">
        <v>46</v>
      </c>
      <c r="DD14" s="319"/>
      <c r="DE14" s="319"/>
      <c r="DF14" s="319"/>
      <c r="DG14" s="161"/>
      <c r="DH14" s="319">
        <v>67</v>
      </c>
      <c r="DI14" s="319"/>
      <c r="DJ14" s="319"/>
      <c r="DK14" s="319"/>
    </row>
    <row r="15" spans="1:116" ht="10.5" customHeight="1" x14ac:dyDescent="0.15">
      <c r="F15" s="317">
        <v>6</v>
      </c>
      <c r="G15" s="317"/>
      <c r="H15" s="325">
        <f t="shared" si="0"/>
        <v>909</v>
      </c>
      <c r="I15" s="291"/>
      <c r="J15" s="291"/>
      <c r="K15" s="291"/>
      <c r="L15" s="291"/>
      <c r="M15" s="161"/>
      <c r="N15" s="319">
        <f>SUM(S15,X15)</f>
        <v>591</v>
      </c>
      <c r="O15" s="319"/>
      <c r="P15" s="319"/>
      <c r="Q15" s="319"/>
      <c r="R15" s="161"/>
      <c r="S15" s="319">
        <v>300</v>
      </c>
      <c r="T15" s="319"/>
      <c r="U15" s="319"/>
      <c r="V15" s="319"/>
      <c r="W15" s="161"/>
      <c r="X15" s="319">
        <v>291</v>
      </c>
      <c r="Y15" s="319"/>
      <c r="Z15" s="319"/>
      <c r="AA15" s="319"/>
      <c r="AB15" s="161"/>
      <c r="AC15" s="319">
        <f>SUM(AH15,AM15)</f>
        <v>233</v>
      </c>
      <c r="AD15" s="319"/>
      <c r="AE15" s="319"/>
      <c r="AF15" s="319"/>
      <c r="AG15" s="161"/>
      <c r="AH15" s="319">
        <v>127</v>
      </c>
      <c r="AI15" s="319"/>
      <c r="AJ15" s="319"/>
      <c r="AK15" s="319"/>
      <c r="AL15" s="161"/>
      <c r="AM15" s="319">
        <v>106</v>
      </c>
      <c r="AN15" s="319"/>
      <c r="AO15" s="319"/>
      <c r="AP15" s="319"/>
      <c r="AQ15" s="161"/>
      <c r="AR15" s="319">
        <f>SUM(AW15,BB15)</f>
        <v>85</v>
      </c>
      <c r="AS15" s="319"/>
      <c r="AT15" s="319"/>
      <c r="AU15" s="319"/>
      <c r="AV15" s="161"/>
      <c r="AW15" s="319">
        <v>50</v>
      </c>
      <c r="AX15" s="319"/>
      <c r="AY15" s="319"/>
      <c r="AZ15" s="319"/>
      <c r="BA15" s="161"/>
      <c r="BB15" s="319">
        <v>35</v>
      </c>
      <c r="BC15" s="319"/>
      <c r="BD15" s="319"/>
      <c r="BE15" s="319"/>
      <c r="BF15" s="161"/>
      <c r="BG15" s="161"/>
      <c r="BH15" s="161"/>
      <c r="BI15" s="161"/>
      <c r="BJ15" s="161"/>
      <c r="BK15" s="161"/>
      <c r="BL15" s="320">
        <v>61</v>
      </c>
      <c r="BM15" s="320"/>
      <c r="BN15" s="325">
        <f t="shared" si="1"/>
        <v>1556</v>
      </c>
      <c r="BO15" s="291"/>
      <c r="BP15" s="291"/>
      <c r="BQ15" s="291"/>
      <c r="BR15" s="291"/>
      <c r="BS15" s="161"/>
      <c r="BT15" s="319">
        <f>SUM(BY15,CD15)</f>
        <v>1107</v>
      </c>
      <c r="BU15" s="319"/>
      <c r="BV15" s="319"/>
      <c r="BW15" s="319"/>
      <c r="BX15" s="161"/>
      <c r="BY15" s="319">
        <v>565</v>
      </c>
      <c r="BZ15" s="319"/>
      <c r="CA15" s="319"/>
      <c r="CB15" s="319"/>
      <c r="CC15" s="161"/>
      <c r="CD15" s="319">
        <v>542</v>
      </c>
      <c r="CE15" s="319"/>
      <c r="CF15" s="319"/>
      <c r="CG15" s="319"/>
      <c r="CH15" s="161"/>
      <c r="CI15" s="319">
        <f>SUM(CN15,CS15)</f>
        <v>349</v>
      </c>
      <c r="CJ15" s="319"/>
      <c r="CK15" s="319"/>
      <c r="CL15" s="319"/>
      <c r="CM15" s="161"/>
      <c r="CN15" s="319">
        <v>172</v>
      </c>
      <c r="CO15" s="319"/>
      <c r="CP15" s="319"/>
      <c r="CQ15" s="319"/>
      <c r="CR15" s="161"/>
      <c r="CS15" s="319">
        <v>177</v>
      </c>
      <c r="CT15" s="319"/>
      <c r="CU15" s="319"/>
      <c r="CV15" s="319"/>
      <c r="CW15" s="161"/>
      <c r="CX15" s="319">
        <f>SUM(DC15,DH15)</f>
        <v>100</v>
      </c>
      <c r="CY15" s="319"/>
      <c r="CZ15" s="319"/>
      <c r="DA15" s="319"/>
      <c r="DB15" s="161"/>
      <c r="DC15" s="319">
        <v>49</v>
      </c>
      <c r="DD15" s="319"/>
      <c r="DE15" s="319"/>
      <c r="DF15" s="319"/>
      <c r="DG15" s="161"/>
      <c r="DH15" s="319">
        <v>51</v>
      </c>
      <c r="DI15" s="319"/>
      <c r="DJ15" s="319"/>
      <c r="DK15" s="319"/>
    </row>
    <row r="16" spans="1:116" ht="10.5" customHeight="1" x14ac:dyDescent="0.15">
      <c r="F16" s="317">
        <v>7</v>
      </c>
      <c r="G16" s="317"/>
      <c r="H16" s="325">
        <f t="shared" si="0"/>
        <v>899</v>
      </c>
      <c r="I16" s="291"/>
      <c r="J16" s="291"/>
      <c r="K16" s="291"/>
      <c r="L16" s="291"/>
      <c r="M16" s="161"/>
      <c r="N16" s="319">
        <f>SUM(S16,X16)</f>
        <v>593</v>
      </c>
      <c r="O16" s="319"/>
      <c r="P16" s="319"/>
      <c r="Q16" s="319"/>
      <c r="R16" s="161"/>
      <c r="S16" s="319">
        <v>296</v>
      </c>
      <c r="T16" s="319"/>
      <c r="U16" s="319"/>
      <c r="V16" s="319"/>
      <c r="W16" s="161"/>
      <c r="X16" s="319">
        <v>297</v>
      </c>
      <c r="Y16" s="319"/>
      <c r="Z16" s="319"/>
      <c r="AA16" s="319"/>
      <c r="AB16" s="161"/>
      <c r="AC16" s="319">
        <f>SUM(AH16,AM16)</f>
        <v>221</v>
      </c>
      <c r="AD16" s="319"/>
      <c r="AE16" s="319"/>
      <c r="AF16" s="319"/>
      <c r="AG16" s="161"/>
      <c r="AH16" s="319">
        <v>106</v>
      </c>
      <c r="AI16" s="319"/>
      <c r="AJ16" s="319"/>
      <c r="AK16" s="319"/>
      <c r="AL16" s="161"/>
      <c r="AM16" s="319">
        <v>115</v>
      </c>
      <c r="AN16" s="319"/>
      <c r="AO16" s="319"/>
      <c r="AP16" s="319"/>
      <c r="AQ16" s="161"/>
      <c r="AR16" s="319">
        <f>SUM(AW16,BB16)</f>
        <v>85</v>
      </c>
      <c r="AS16" s="319"/>
      <c r="AT16" s="319"/>
      <c r="AU16" s="319"/>
      <c r="AV16" s="161"/>
      <c r="AW16" s="319">
        <v>50</v>
      </c>
      <c r="AX16" s="319"/>
      <c r="AY16" s="319"/>
      <c r="AZ16" s="319"/>
      <c r="BA16" s="161"/>
      <c r="BB16" s="319">
        <v>35</v>
      </c>
      <c r="BC16" s="319"/>
      <c r="BD16" s="319"/>
      <c r="BE16" s="319"/>
      <c r="BF16" s="161"/>
      <c r="BG16" s="161"/>
      <c r="BH16" s="161"/>
      <c r="BI16" s="161"/>
      <c r="BJ16" s="161"/>
      <c r="BK16" s="161"/>
      <c r="BL16" s="320">
        <v>62</v>
      </c>
      <c r="BM16" s="320"/>
      <c r="BN16" s="325">
        <f t="shared" si="1"/>
        <v>1501</v>
      </c>
      <c r="BO16" s="291"/>
      <c r="BP16" s="291"/>
      <c r="BQ16" s="291"/>
      <c r="BR16" s="291"/>
      <c r="BS16" s="161"/>
      <c r="BT16" s="319">
        <f>SUM(BY16,CD16)</f>
        <v>1073</v>
      </c>
      <c r="BU16" s="319"/>
      <c r="BV16" s="319"/>
      <c r="BW16" s="319"/>
      <c r="BX16" s="161"/>
      <c r="BY16" s="319">
        <v>503</v>
      </c>
      <c r="BZ16" s="319"/>
      <c r="CA16" s="319"/>
      <c r="CB16" s="319"/>
      <c r="CC16" s="161"/>
      <c r="CD16" s="319">
        <v>570</v>
      </c>
      <c r="CE16" s="319"/>
      <c r="CF16" s="319"/>
      <c r="CG16" s="319"/>
      <c r="CH16" s="161"/>
      <c r="CI16" s="319">
        <f>SUM(CN16,CS16)</f>
        <v>326</v>
      </c>
      <c r="CJ16" s="319"/>
      <c r="CK16" s="319"/>
      <c r="CL16" s="319"/>
      <c r="CM16" s="161"/>
      <c r="CN16" s="319">
        <v>162</v>
      </c>
      <c r="CO16" s="319"/>
      <c r="CP16" s="319"/>
      <c r="CQ16" s="319"/>
      <c r="CR16" s="161"/>
      <c r="CS16" s="319">
        <v>164</v>
      </c>
      <c r="CT16" s="319"/>
      <c r="CU16" s="319"/>
      <c r="CV16" s="319"/>
      <c r="CW16" s="161"/>
      <c r="CX16" s="319">
        <f>SUM(DC16,DH16)</f>
        <v>102</v>
      </c>
      <c r="CY16" s="319"/>
      <c r="CZ16" s="319"/>
      <c r="DA16" s="319"/>
      <c r="DB16" s="161"/>
      <c r="DC16" s="319">
        <v>51</v>
      </c>
      <c r="DD16" s="319"/>
      <c r="DE16" s="319"/>
      <c r="DF16" s="319"/>
      <c r="DG16" s="161"/>
      <c r="DH16" s="319">
        <v>51</v>
      </c>
      <c r="DI16" s="319"/>
      <c r="DJ16" s="319"/>
      <c r="DK16" s="319"/>
    </row>
    <row r="17" spans="1:116" ht="10.5" customHeight="1" x14ac:dyDescent="0.15">
      <c r="F17" s="317">
        <v>8</v>
      </c>
      <c r="G17" s="317"/>
      <c r="H17" s="325">
        <f t="shared" ref="H17:H26" si="2">SUM(N17,AC17,AR17)</f>
        <v>903</v>
      </c>
      <c r="I17" s="291"/>
      <c r="J17" s="291"/>
      <c r="K17" s="291"/>
      <c r="L17" s="291"/>
      <c r="M17" s="161"/>
      <c r="N17" s="319">
        <f>SUM(S17,X17)</f>
        <v>625</v>
      </c>
      <c r="O17" s="319"/>
      <c r="P17" s="319"/>
      <c r="Q17" s="319"/>
      <c r="R17" s="161"/>
      <c r="S17" s="319">
        <v>337</v>
      </c>
      <c r="T17" s="319"/>
      <c r="U17" s="319"/>
      <c r="V17" s="319"/>
      <c r="W17" s="161"/>
      <c r="X17" s="319">
        <v>288</v>
      </c>
      <c r="Y17" s="319"/>
      <c r="Z17" s="319"/>
      <c r="AA17" s="319"/>
      <c r="AB17" s="161"/>
      <c r="AC17" s="319">
        <f>SUM(AH17,AM17)</f>
        <v>194</v>
      </c>
      <c r="AD17" s="319"/>
      <c r="AE17" s="319"/>
      <c r="AF17" s="319"/>
      <c r="AG17" s="161"/>
      <c r="AH17" s="319">
        <v>95</v>
      </c>
      <c r="AI17" s="319"/>
      <c r="AJ17" s="319"/>
      <c r="AK17" s="319"/>
      <c r="AL17" s="161"/>
      <c r="AM17" s="319">
        <v>99</v>
      </c>
      <c r="AN17" s="319"/>
      <c r="AO17" s="319"/>
      <c r="AP17" s="319"/>
      <c r="AQ17" s="161"/>
      <c r="AR17" s="319">
        <f>SUM(AW17,BB17)</f>
        <v>84</v>
      </c>
      <c r="AS17" s="319"/>
      <c r="AT17" s="319"/>
      <c r="AU17" s="319"/>
      <c r="AV17" s="161"/>
      <c r="AW17" s="319">
        <v>44</v>
      </c>
      <c r="AX17" s="319"/>
      <c r="AY17" s="319"/>
      <c r="AZ17" s="319"/>
      <c r="BA17" s="161"/>
      <c r="BB17" s="319">
        <v>40</v>
      </c>
      <c r="BC17" s="319"/>
      <c r="BD17" s="319"/>
      <c r="BE17" s="319"/>
      <c r="BF17" s="161"/>
      <c r="BG17" s="161"/>
      <c r="BH17" s="161"/>
      <c r="BI17" s="161"/>
      <c r="BJ17" s="161"/>
      <c r="BK17" s="161"/>
      <c r="BL17" s="320">
        <v>63</v>
      </c>
      <c r="BM17" s="320"/>
      <c r="BN17" s="325">
        <f t="shared" ref="BN17:BN26" si="3">SUM(BT17,CI17,CX17)</f>
        <v>1477</v>
      </c>
      <c r="BO17" s="291"/>
      <c r="BP17" s="291"/>
      <c r="BQ17" s="291"/>
      <c r="BR17" s="291"/>
      <c r="BS17" s="161"/>
      <c r="BT17" s="319">
        <f>SUM(BY17,CD17)</f>
        <v>1033</v>
      </c>
      <c r="BU17" s="319"/>
      <c r="BV17" s="319"/>
      <c r="BW17" s="319"/>
      <c r="BX17" s="161"/>
      <c r="BY17" s="319">
        <v>522</v>
      </c>
      <c r="BZ17" s="319"/>
      <c r="CA17" s="319"/>
      <c r="CB17" s="319"/>
      <c r="CC17" s="161"/>
      <c r="CD17" s="319">
        <v>511</v>
      </c>
      <c r="CE17" s="319"/>
      <c r="CF17" s="319"/>
      <c r="CG17" s="319"/>
      <c r="CH17" s="161"/>
      <c r="CI17" s="319">
        <f>SUM(CN17,CS17)</f>
        <v>328</v>
      </c>
      <c r="CJ17" s="319"/>
      <c r="CK17" s="319"/>
      <c r="CL17" s="319"/>
      <c r="CM17" s="161"/>
      <c r="CN17" s="319">
        <v>161</v>
      </c>
      <c r="CO17" s="319"/>
      <c r="CP17" s="319"/>
      <c r="CQ17" s="319"/>
      <c r="CR17" s="161"/>
      <c r="CS17" s="319">
        <v>167</v>
      </c>
      <c r="CT17" s="319"/>
      <c r="CU17" s="319"/>
      <c r="CV17" s="319"/>
      <c r="CW17" s="161"/>
      <c r="CX17" s="319">
        <f>SUM(DC17,DH17)</f>
        <v>116</v>
      </c>
      <c r="CY17" s="319"/>
      <c r="CZ17" s="319"/>
      <c r="DA17" s="319"/>
      <c r="DB17" s="161"/>
      <c r="DC17" s="319">
        <v>56</v>
      </c>
      <c r="DD17" s="319"/>
      <c r="DE17" s="319"/>
      <c r="DF17" s="319"/>
      <c r="DG17" s="161"/>
      <c r="DH17" s="319">
        <v>60</v>
      </c>
      <c r="DI17" s="319"/>
      <c r="DJ17" s="319"/>
      <c r="DK17" s="319"/>
    </row>
    <row r="18" spans="1:116" ht="10.5" customHeight="1" x14ac:dyDescent="0.15">
      <c r="F18" s="317">
        <v>9</v>
      </c>
      <c r="G18" s="317"/>
      <c r="H18" s="325">
        <f t="shared" si="2"/>
        <v>956</v>
      </c>
      <c r="I18" s="291"/>
      <c r="J18" s="291"/>
      <c r="K18" s="291"/>
      <c r="L18" s="291"/>
      <c r="M18" s="161"/>
      <c r="N18" s="319">
        <f>SUM(S18,X18)</f>
        <v>661</v>
      </c>
      <c r="O18" s="319"/>
      <c r="P18" s="319"/>
      <c r="Q18" s="319"/>
      <c r="R18" s="161"/>
      <c r="S18" s="319">
        <v>321</v>
      </c>
      <c r="T18" s="319"/>
      <c r="U18" s="319"/>
      <c r="V18" s="319"/>
      <c r="W18" s="161"/>
      <c r="X18" s="319">
        <v>340</v>
      </c>
      <c r="Y18" s="319"/>
      <c r="Z18" s="319"/>
      <c r="AA18" s="319"/>
      <c r="AB18" s="161"/>
      <c r="AC18" s="319">
        <f>SUM(AH18,AM18)</f>
        <v>233</v>
      </c>
      <c r="AD18" s="319"/>
      <c r="AE18" s="319"/>
      <c r="AF18" s="319"/>
      <c r="AG18" s="161"/>
      <c r="AH18" s="319">
        <v>115</v>
      </c>
      <c r="AI18" s="319"/>
      <c r="AJ18" s="319"/>
      <c r="AK18" s="319"/>
      <c r="AL18" s="161"/>
      <c r="AM18" s="319">
        <v>118</v>
      </c>
      <c r="AN18" s="319"/>
      <c r="AO18" s="319"/>
      <c r="AP18" s="319"/>
      <c r="AQ18" s="161"/>
      <c r="AR18" s="319">
        <f>SUM(AW18,BB18)</f>
        <v>62</v>
      </c>
      <c r="AS18" s="319"/>
      <c r="AT18" s="319"/>
      <c r="AU18" s="319"/>
      <c r="AV18" s="161"/>
      <c r="AW18" s="319">
        <v>32</v>
      </c>
      <c r="AX18" s="319"/>
      <c r="AY18" s="319"/>
      <c r="AZ18" s="319"/>
      <c r="BA18" s="161"/>
      <c r="BB18" s="319">
        <v>30</v>
      </c>
      <c r="BC18" s="319"/>
      <c r="BD18" s="319"/>
      <c r="BE18" s="319"/>
      <c r="BF18" s="161"/>
      <c r="BG18" s="161"/>
      <c r="BH18" s="161"/>
      <c r="BI18" s="161"/>
      <c r="BJ18" s="161"/>
      <c r="BK18" s="161"/>
      <c r="BL18" s="320">
        <v>64</v>
      </c>
      <c r="BM18" s="320"/>
      <c r="BN18" s="325">
        <f t="shared" si="3"/>
        <v>1573</v>
      </c>
      <c r="BO18" s="291"/>
      <c r="BP18" s="291"/>
      <c r="BQ18" s="291"/>
      <c r="BR18" s="291"/>
      <c r="BS18" s="161"/>
      <c r="BT18" s="319">
        <f>SUM(BY18,CD18)</f>
        <v>1098</v>
      </c>
      <c r="BU18" s="319"/>
      <c r="BV18" s="319"/>
      <c r="BW18" s="319"/>
      <c r="BX18" s="161"/>
      <c r="BY18" s="319">
        <v>537</v>
      </c>
      <c r="BZ18" s="319"/>
      <c r="CA18" s="319"/>
      <c r="CB18" s="319"/>
      <c r="CC18" s="161"/>
      <c r="CD18" s="319">
        <v>561</v>
      </c>
      <c r="CE18" s="319"/>
      <c r="CF18" s="319"/>
      <c r="CG18" s="319"/>
      <c r="CH18" s="161"/>
      <c r="CI18" s="319">
        <f>SUM(CN18,CS18)</f>
        <v>342</v>
      </c>
      <c r="CJ18" s="319"/>
      <c r="CK18" s="319"/>
      <c r="CL18" s="319"/>
      <c r="CM18" s="161"/>
      <c r="CN18" s="319">
        <v>162</v>
      </c>
      <c r="CO18" s="319"/>
      <c r="CP18" s="319"/>
      <c r="CQ18" s="319"/>
      <c r="CR18" s="161"/>
      <c r="CS18" s="319">
        <v>180</v>
      </c>
      <c r="CT18" s="319"/>
      <c r="CU18" s="319"/>
      <c r="CV18" s="319"/>
      <c r="CW18" s="161"/>
      <c r="CX18" s="319">
        <f>SUM(DC18,DH18)</f>
        <v>133</v>
      </c>
      <c r="CY18" s="319"/>
      <c r="CZ18" s="319"/>
      <c r="DA18" s="319"/>
      <c r="DB18" s="161"/>
      <c r="DC18" s="319">
        <v>59</v>
      </c>
      <c r="DD18" s="319"/>
      <c r="DE18" s="319"/>
      <c r="DF18" s="319"/>
      <c r="DG18" s="161"/>
      <c r="DH18" s="319">
        <v>74</v>
      </c>
      <c r="DI18" s="319"/>
      <c r="DJ18" s="319"/>
      <c r="DK18" s="319"/>
    </row>
    <row r="19" spans="1:116" s="38" customFormat="1" ht="12" customHeight="1" x14ac:dyDescent="0.15">
      <c r="A19" s="329" t="s">
        <v>181</v>
      </c>
      <c r="B19" s="329"/>
      <c r="C19" s="329"/>
      <c r="D19" s="329"/>
      <c r="E19" s="329"/>
      <c r="F19" s="41"/>
      <c r="G19" s="41"/>
      <c r="H19" s="330">
        <f t="shared" si="2"/>
        <v>4866</v>
      </c>
      <c r="I19" s="328"/>
      <c r="J19" s="328"/>
      <c r="K19" s="328"/>
      <c r="L19" s="328"/>
      <c r="M19" s="163"/>
      <c r="N19" s="328">
        <f>SUM(N20:Q24)</f>
        <v>3304</v>
      </c>
      <c r="O19" s="328"/>
      <c r="P19" s="328"/>
      <c r="Q19" s="328"/>
      <c r="R19" s="163"/>
      <c r="S19" s="328">
        <f>SUM(S20:V24)</f>
        <v>1641</v>
      </c>
      <c r="T19" s="328"/>
      <c r="U19" s="328"/>
      <c r="V19" s="328"/>
      <c r="W19" s="163"/>
      <c r="X19" s="328">
        <f>SUM(X20:AA24)</f>
        <v>1663</v>
      </c>
      <c r="Y19" s="328"/>
      <c r="Z19" s="328"/>
      <c r="AA19" s="328"/>
      <c r="AB19" s="163"/>
      <c r="AC19" s="328">
        <f>SUM(AC20:AF24)</f>
        <v>1105</v>
      </c>
      <c r="AD19" s="328"/>
      <c r="AE19" s="328"/>
      <c r="AF19" s="328"/>
      <c r="AG19" s="163"/>
      <c r="AH19" s="328">
        <f>SUM(AH20:AK24)</f>
        <v>575</v>
      </c>
      <c r="AI19" s="328"/>
      <c r="AJ19" s="328"/>
      <c r="AK19" s="328"/>
      <c r="AL19" s="163"/>
      <c r="AM19" s="328">
        <f>SUM(AM20:AP24)</f>
        <v>530</v>
      </c>
      <c r="AN19" s="328"/>
      <c r="AO19" s="328"/>
      <c r="AP19" s="328"/>
      <c r="AQ19" s="163"/>
      <c r="AR19" s="328">
        <f>SUM(AR20:AU24)</f>
        <v>457</v>
      </c>
      <c r="AS19" s="328"/>
      <c r="AT19" s="328"/>
      <c r="AU19" s="328"/>
      <c r="AV19" s="163"/>
      <c r="AW19" s="328">
        <f>SUM(AW20:AZ24)</f>
        <v>265</v>
      </c>
      <c r="AX19" s="328"/>
      <c r="AY19" s="328"/>
      <c r="AZ19" s="328"/>
      <c r="BA19" s="163"/>
      <c r="BB19" s="328">
        <f>SUM(BB20:BE24)</f>
        <v>192</v>
      </c>
      <c r="BC19" s="328"/>
      <c r="BD19" s="328"/>
      <c r="BE19" s="328"/>
      <c r="BF19" s="163"/>
      <c r="BG19" s="335" t="s">
        <v>184</v>
      </c>
      <c r="BH19" s="335"/>
      <c r="BI19" s="335"/>
      <c r="BJ19" s="335"/>
      <c r="BK19" s="335"/>
      <c r="BL19" s="167"/>
      <c r="BM19" s="167"/>
      <c r="BN19" s="333">
        <f t="shared" si="3"/>
        <v>8809</v>
      </c>
      <c r="BO19" s="334"/>
      <c r="BP19" s="334"/>
      <c r="BQ19" s="334"/>
      <c r="BR19" s="334"/>
      <c r="BS19" s="164"/>
      <c r="BT19" s="334">
        <f>SUM(BT20:BW24)</f>
        <v>6081</v>
      </c>
      <c r="BU19" s="334"/>
      <c r="BV19" s="334"/>
      <c r="BW19" s="334"/>
      <c r="BX19" s="164"/>
      <c r="BY19" s="334">
        <f>SUM(BY20:CB24)</f>
        <v>3024</v>
      </c>
      <c r="BZ19" s="334"/>
      <c r="CA19" s="334"/>
      <c r="CB19" s="334"/>
      <c r="CC19" s="164"/>
      <c r="CD19" s="334">
        <f>SUM(CD20:CG24)</f>
        <v>3057</v>
      </c>
      <c r="CE19" s="334"/>
      <c r="CF19" s="334"/>
      <c r="CG19" s="334"/>
      <c r="CH19" s="164"/>
      <c r="CI19" s="334">
        <f>SUM(CI20:CL24)</f>
        <v>2061</v>
      </c>
      <c r="CJ19" s="334"/>
      <c r="CK19" s="334"/>
      <c r="CL19" s="334"/>
      <c r="CM19" s="164"/>
      <c r="CN19" s="334">
        <f>SUM(CN20:CQ24)</f>
        <v>1003</v>
      </c>
      <c r="CO19" s="334"/>
      <c r="CP19" s="334"/>
      <c r="CQ19" s="334"/>
      <c r="CR19" s="164"/>
      <c r="CS19" s="334">
        <f>SUM(CS20:CV24)</f>
        <v>1058</v>
      </c>
      <c r="CT19" s="334"/>
      <c r="CU19" s="334"/>
      <c r="CV19" s="334"/>
      <c r="CW19" s="164"/>
      <c r="CX19" s="334">
        <f>SUM(CX20:DA24)</f>
        <v>667</v>
      </c>
      <c r="CY19" s="334"/>
      <c r="CZ19" s="334"/>
      <c r="DA19" s="334"/>
      <c r="DB19" s="164"/>
      <c r="DC19" s="334">
        <f>SUM(DC20:DF24)</f>
        <v>328</v>
      </c>
      <c r="DD19" s="334"/>
      <c r="DE19" s="334"/>
      <c r="DF19" s="334"/>
      <c r="DG19" s="164"/>
      <c r="DH19" s="334">
        <f>SUM(DH20:DK24)</f>
        <v>339</v>
      </c>
      <c r="DI19" s="334"/>
      <c r="DJ19" s="334"/>
      <c r="DK19" s="334"/>
      <c r="DL19" s="42"/>
    </row>
    <row r="20" spans="1:116" ht="10.5" customHeight="1" x14ac:dyDescent="0.15">
      <c r="F20" s="317">
        <v>10</v>
      </c>
      <c r="G20" s="317"/>
      <c r="H20" s="325">
        <f t="shared" si="2"/>
        <v>904</v>
      </c>
      <c r="I20" s="291"/>
      <c r="J20" s="291"/>
      <c r="K20" s="291"/>
      <c r="L20" s="291"/>
      <c r="M20" s="161"/>
      <c r="N20" s="319">
        <f>SUM(S20,X20)</f>
        <v>636</v>
      </c>
      <c r="O20" s="319"/>
      <c r="P20" s="319"/>
      <c r="Q20" s="319"/>
      <c r="R20" s="161"/>
      <c r="S20" s="319">
        <v>330</v>
      </c>
      <c r="T20" s="319"/>
      <c r="U20" s="319"/>
      <c r="V20" s="319"/>
      <c r="W20" s="161"/>
      <c r="X20" s="319">
        <v>306</v>
      </c>
      <c r="Y20" s="319"/>
      <c r="Z20" s="319"/>
      <c r="AA20" s="319"/>
      <c r="AB20" s="161"/>
      <c r="AC20" s="319">
        <f>SUM(AH20,AM20)</f>
        <v>188</v>
      </c>
      <c r="AD20" s="319"/>
      <c r="AE20" s="319"/>
      <c r="AF20" s="319"/>
      <c r="AG20" s="161"/>
      <c r="AH20" s="319">
        <v>89</v>
      </c>
      <c r="AI20" s="319"/>
      <c r="AJ20" s="319"/>
      <c r="AK20" s="319"/>
      <c r="AL20" s="161"/>
      <c r="AM20" s="319">
        <v>99</v>
      </c>
      <c r="AN20" s="319"/>
      <c r="AO20" s="319"/>
      <c r="AP20" s="319"/>
      <c r="AQ20" s="161"/>
      <c r="AR20" s="319">
        <f>SUM(AW20,BB20)</f>
        <v>80</v>
      </c>
      <c r="AS20" s="319"/>
      <c r="AT20" s="319"/>
      <c r="AU20" s="319"/>
      <c r="AV20" s="161"/>
      <c r="AW20" s="319">
        <v>44</v>
      </c>
      <c r="AX20" s="319"/>
      <c r="AY20" s="319"/>
      <c r="AZ20" s="319"/>
      <c r="BA20" s="161"/>
      <c r="BB20" s="319">
        <v>36</v>
      </c>
      <c r="BC20" s="319"/>
      <c r="BD20" s="319"/>
      <c r="BE20" s="319"/>
      <c r="BF20" s="161"/>
      <c r="BG20" s="161"/>
      <c r="BH20" s="161"/>
      <c r="BI20" s="161"/>
      <c r="BJ20" s="161"/>
      <c r="BK20" s="161"/>
      <c r="BL20" s="320">
        <v>65</v>
      </c>
      <c r="BM20" s="320"/>
      <c r="BN20" s="325">
        <f t="shared" si="3"/>
        <v>1675</v>
      </c>
      <c r="BO20" s="291"/>
      <c r="BP20" s="291"/>
      <c r="BQ20" s="291"/>
      <c r="BR20" s="291"/>
      <c r="BS20" s="161"/>
      <c r="BT20" s="319">
        <f>SUM(BY20,CD20)</f>
        <v>1168</v>
      </c>
      <c r="BU20" s="319"/>
      <c r="BV20" s="319"/>
      <c r="BW20" s="319"/>
      <c r="BX20" s="161"/>
      <c r="BY20" s="319">
        <v>578</v>
      </c>
      <c r="BZ20" s="319"/>
      <c r="CA20" s="319"/>
      <c r="CB20" s="319"/>
      <c r="CC20" s="161"/>
      <c r="CD20" s="319">
        <v>590</v>
      </c>
      <c r="CE20" s="319"/>
      <c r="CF20" s="319"/>
      <c r="CG20" s="319"/>
      <c r="CH20" s="161"/>
      <c r="CI20" s="319">
        <f>SUM(CN20,CS20)</f>
        <v>380</v>
      </c>
      <c r="CJ20" s="319"/>
      <c r="CK20" s="319"/>
      <c r="CL20" s="319"/>
      <c r="CM20" s="161"/>
      <c r="CN20" s="319">
        <v>197</v>
      </c>
      <c r="CO20" s="319"/>
      <c r="CP20" s="319"/>
      <c r="CQ20" s="319"/>
      <c r="CR20" s="161"/>
      <c r="CS20" s="319">
        <v>183</v>
      </c>
      <c r="CT20" s="319"/>
      <c r="CU20" s="319"/>
      <c r="CV20" s="319"/>
      <c r="CW20" s="161"/>
      <c r="CX20" s="319">
        <f>SUM(DC20,DH20)</f>
        <v>127</v>
      </c>
      <c r="CY20" s="319"/>
      <c r="CZ20" s="319"/>
      <c r="DA20" s="319"/>
      <c r="DB20" s="161"/>
      <c r="DC20" s="319">
        <v>57</v>
      </c>
      <c r="DD20" s="319"/>
      <c r="DE20" s="319"/>
      <c r="DF20" s="319"/>
      <c r="DG20" s="161"/>
      <c r="DH20" s="319">
        <v>70</v>
      </c>
      <c r="DI20" s="319"/>
      <c r="DJ20" s="319"/>
      <c r="DK20" s="319"/>
    </row>
    <row r="21" spans="1:116" ht="10.5" customHeight="1" x14ac:dyDescent="0.15">
      <c r="F21" s="317">
        <v>11</v>
      </c>
      <c r="G21" s="317"/>
      <c r="H21" s="325">
        <f t="shared" si="2"/>
        <v>979</v>
      </c>
      <c r="I21" s="291"/>
      <c r="J21" s="291"/>
      <c r="K21" s="291"/>
      <c r="L21" s="291"/>
      <c r="M21" s="161"/>
      <c r="N21" s="319">
        <f>SUM(S21,X21)</f>
        <v>647</v>
      </c>
      <c r="O21" s="319"/>
      <c r="P21" s="319"/>
      <c r="Q21" s="319"/>
      <c r="R21" s="161"/>
      <c r="S21" s="319">
        <v>312</v>
      </c>
      <c r="T21" s="319"/>
      <c r="U21" s="319"/>
      <c r="V21" s="319"/>
      <c r="W21" s="161"/>
      <c r="X21" s="319">
        <v>335</v>
      </c>
      <c r="Y21" s="319"/>
      <c r="Z21" s="319"/>
      <c r="AA21" s="319"/>
      <c r="AB21" s="161"/>
      <c r="AC21" s="319">
        <f>SUM(AH21,AM21)</f>
        <v>232</v>
      </c>
      <c r="AD21" s="319"/>
      <c r="AE21" s="319"/>
      <c r="AF21" s="319"/>
      <c r="AG21" s="161"/>
      <c r="AH21" s="319">
        <v>130</v>
      </c>
      <c r="AI21" s="319"/>
      <c r="AJ21" s="319"/>
      <c r="AK21" s="319"/>
      <c r="AL21" s="161"/>
      <c r="AM21" s="319">
        <v>102</v>
      </c>
      <c r="AN21" s="319"/>
      <c r="AO21" s="319"/>
      <c r="AP21" s="319"/>
      <c r="AQ21" s="161"/>
      <c r="AR21" s="319">
        <f>SUM(AW21,BB21)</f>
        <v>100</v>
      </c>
      <c r="AS21" s="319"/>
      <c r="AT21" s="319"/>
      <c r="AU21" s="319"/>
      <c r="AV21" s="161"/>
      <c r="AW21" s="319">
        <v>55</v>
      </c>
      <c r="AX21" s="319"/>
      <c r="AY21" s="319"/>
      <c r="AZ21" s="319"/>
      <c r="BA21" s="161"/>
      <c r="BB21" s="319">
        <v>45</v>
      </c>
      <c r="BC21" s="319"/>
      <c r="BD21" s="319"/>
      <c r="BE21" s="319"/>
      <c r="BF21" s="161"/>
      <c r="BG21" s="161"/>
      <c r="BH21" s="161"/>
      <c r="BI21" s="161"/>
      <c r="BJ21" s="161"/>
      <c r="BK21" s="161"/>
      <c r="BL21" s="320">
        <v>66</v>
      </c>
      <c r="BM21" s="320"/>
      <c r="BN21" s="325">
        <f t="shared" si="3"/>
        <v>1670</v>
      </c>
      <c r="BO21" s="291"/>
      <c r="BP21" s="291"/>
      <c r="BQ21" s="291"/>
      <c r="BR21" s="291"/>
      <c r="BS21" s="161"/>
      <c r="BT21" s="319">
        <f>SUM(BY21,CD21)</f>
        <v>1152</v>
      </c>
      <c r="BU21" s="319"/>
      <c r="BV21" s="319"/>
      <c r="BW21" s="319"/>
      <c r="BX21" s="161"/>
      <c r="BY21" s="319">
        <v>556</v>
      </c>
      <c r="BZ21" s="319"/>
      <c r="CA21" s="319"/>
      <c r="CB21" s="319"/>
      <c r="CC21" s="161"/>
      <c r="CD21" s="319">
        <v>596</v>
      </c>
      <c r="CE21" s="319"/>
      <c r="CF21" s="319"/>
      <c r="CG21" s="319"/>
      <c r="CH21" s="161"/>
      <c r="CI21" s="319">
        <f>SUM(CN21,CS21)</f>
        <v>401</v>
      </c>
      <c r="CJ21" s="319"/>
      <c r="CK21" s="319"/>
      <c r="CL21" s="319"/>
      <c r="CM21" s="161"/>
      <c r="CN21" s="319">
        <v>193</v>
      </c>
      <c r="CO21" s="319"/>
      <c r="CP21" s="319"/>
      <c r="CQ21" s="319"/>
      <c r="CR21" s="161"/>
      <c r="CS21" s="319">
        <v>208</v>
      </c>
      <c r="CT21" s="319"/>
      <c r="CU21" s="319"/>
      <c r="CV21" s="319"/>
      <c r="CW21" s="161"/>
      <c r="CX21" s="319">
        <f>SUM(DC21,DH21)</f>
        <v>117</v>
      </c>
      <c r="CY21" s="319"/>
      <c r="CZ21" s="319"/>
      <c r="DA21" s="319"/>
      <c r="DB21" s="161"/>
      <c r="DC21" s="319">
        <v>57</v>
      </c>
      <c r="DD21" s="319"/>
      <c r="DE21" s="319"/>
      <c r="DF21" s="319"/>
      <c r="DG21" s="161"/>
      <c r="DH21" s="319">
        <v>60</v>
      </c>
      <c r="DI21" s="319"/>
      <c r="DJ21" s="319"/>
      <c r="DK21" s="319"/>
    </row>
    <row r="22" spans="1:116" ht="10.5" customHeight="1" x14ac:dyDescent="0.15">
      <c r="F22" s="317">
        <v>12</v>
      </c>
      <c r="G22" s="317"/>
      <c r="H22" s="325">
        <f t="shared" si="2"/>
        <v>966</v>
      </c>
      <c r="I22" s="291"/>
      <c r="J22" s="291"/>
      <c r="K22" s="291"/>
      <c r="L22" s="291"/>
      <c r="M22" s="161"/>
      <c r="N22" s="319">
        <f>SUM(S22,X22)</f>
        <v>630</v>
      </c>
      <c r="O22" s="319"/>
      <c r="P22" s="319"/>
      <c r="Q22" s="319"/>
      <c r="R22" s="161"/>
      <c r="S22" s="319">
        <v>296</v>
      </c>
      <c r="T22" s="319"/>
      <c r="U22" s="319"/>
      <c r="V22" s="319"/>
      <c r="W22" s="161"/>
      <c r="X22" s="319">
        <v>334</v>
      </c>
      <c r="Y22" s="319"/>
      <c r="Z22" s="319"/>
      <c r="AA22" s="319"/>
      <c r="AB22" s="161"/>
      <c r="AC22" s="319">
        <f>SUM(AH22,AM22)</f>
        <v>241</v>
      </c>
      <c r="AD22" s="319"/>
      <c r="AE22" s="319"/>
      <c r="AF22" s="319"/>
      <c r="AG22" s="161"/>
      <c r="AH22" s="319">
        <v>124</v>
      </c>
      <c r="AI22" s="319"/>
      <c r="AJ22" s="319"/>
      <c r="AK22" s="319"/>
      <c r="AL22" s="161"/>
      <c r="AM22" s="319">
        <v>117</v>
      </c>
      <c r="AN22" s="319"/>
      <c r="AO22" s="319"/>
      <c r="AP22" s="319"/>
      <c r="AQ22" s="161"/>
      <c r="AR22" s="319">
        <f>SUM(AW22,BB22)</f>
        <v>95</v>
      </c>
      <c r="AS22" s="319"/>
      <c r="AT22" s="319"/>
      <c r="AU22" s="319"/>
      <c r="AV22" s="161"/>
      <c r="AW22" s="319">
        <v>60</v>
      </c>
      <c r="AX22" s="319"/>
      <c r="AY22" s="319"/>
      <c r="AZ22" s="319"/>
      <c r="BA22" s="161"/>
      <c r="BB22" s="319">
        <v>35</v>
      </c>
      <c r="BC22" s="319"/>
      <c r="BD22" s="319"/>
      <c r="BE22" s="319"/>
      <c r="BF22" s="161"/>
      <c r="BG22" s="161"/>
      <c r="BH22" s="161"/>
      <c r="BI22" s="161"/>
      <c r="BJ22" s="161"/>
      <c r="BK22" s="161"/>
      <c r="BL22" s="320">
        <v>67</v>
      </c>
      <c r="BM22" s="320"/>
      <c r="BN22" s="325">
        <f t="shared" si="3"/>
        <v>1736</v>
      </c>
      <c r="BO22" s="291"/>
      <c r="BP22" s="291"/>
      <c r="BQ22" s="291"/>
      <c r="BR22" s="291"/>
      <c r="BS22" s="161"/>
      <c r="BT22" s="319">
        <f>SUM(BY22,CD22)</f>
        <v>1201</v>
      </c>
      <c r="BU22" s="319"/>
      <c r="BV22" s="319"/>
      <c r="BW22" s="319"/>
      <c r="BX22" s="161"/>
      <c r="BY22" s="319">
        <v>597</v>
      </c>
      <c r="BZ22" s="319"/>
      <c r="CA22" s="319"/>
      <c r="CB22" s="319"/>
      <c r="CC22" s="161"/>
      <c r="CD22" s="319">
        <v>604</v>
      </c>
      <c r="CE22" s="319"/>
      <c r="CF22" s="319"/>
      <c r="CG22" s="319"/>
      <c r="CH22" s="161"/>
      <c r="CI22" s="319">
        <f>SUM(CN22,CS22)</f>
        <v>400</v>
      </c>
      <c r="CJ22" s="319"/>
      <c r="CK22" s="319"/>
      <c r="CL22" s="319"/>
      <c r="CM22" s="161"/>
      <c r="CN22" s="319">
        <v>208</v>
      </c>
      <c r="CO22" s="319"/>
      <c r="CP22" s="319"/>
      <c r="CQ22" s="319"/>
      <c r="CR22" s="161"/>
      <c r="CS22" s="319">
        <v>192</v>
      </c>
      <c r="CT22" s="319"/>
      <c r="CU22" s="319"/>
      <c r="CV22" s="319"/>
      <c r="CW22" s="161"/>
      <c r="CX22" s="319">
        <f>SUM(DC22,DH22)</f>
        <v>135</v>
      </c>
      <c r="CY22" s="319"/>
      <c r="CZ22" s="319"/>
      <c r="DA22" s="319"/>
      <c r="DB22" s="161"/>
      <c r="DC22" s="319">
        <v>75</v>
      </c>
      <c r="DD22" s="319"/>
      <c r="DE22" s="319"/>
      <c r="DF22" s="319"/>
      <c r="DG22" s="161"/>
      <c r="DH22" s="319">
        <v>60</v>
      </c>
      <c r="DI22" s="319"/>
      <c r="DJ22" s="319"/>
      <c r="DK22" s="319"/>
    </row>
    <row r="23" spans="1:116" ht="10.5" customHeight="1" x14ac:dyDescent="0.15">
      <c r="F23" s="317">
        <v>13</v>
      </c>
      <c r="G23" s="317"/>
      <c r="H23" s="325">
        <f t="shared" si="2"/>
        <v>1036</v>
      </c>
      <c r="I23" s="291"/>
      <c r="J23" s="291"/>
      <c r="K23" s="291"/>
      <c r="L23" s="291"/>
      <c r="M23" s="161"/>
      <c r="N23" s="319">
        <f>SUM(S23,X23)</f>
        <v>712</v>
      </c>
      <c r="O23" s="319"/>
      <c r="P23" s="319"/>
      <c r="Q23" s="319"/>
      <c r="R23" s="161"/>
      <c r="S23" s="319">
        <v>379</v>
      </c>
      <c r="T23" s="319"/>
      <c r="U23" s="319"/>
      <c r="V23" s="319"/>
      <c r="W23" s="161"/>
      <c r="X23" s="319">
        <v>333</v>
      </c>
      <c r="Y23" s="319"/>
      <c r="Z23" s="319"/>
      <c r="AA23" s="319"/>
      <c r="AB23" s="161"/>
      <c r="AC23" s="319">
        <f>SUM(AH23,AM23)</f>
        <v>227</v>
      </c>
      <c r="AD23" s="319"/>
      <c r="AE23" s="319"/>
      <c r="AF23" s="319"/>
      <c r="AG23" s="161"/>
      <c r="AH23" s="319">
        <v>116</v>
      </c>
      <c r="AI23" s="319"/>
      <c r="AJ23" s="319"/>
      <c r="AK23" s="319"/>
      <c r="AL23" s="161"/>
      <c r="AM23" s="319">
        <v>111</v>
      </c>
      <c r="AN23" s="319"/>
      <c r="AO23" s="319"/>
      <c r="AP23" s="319"/>
      <c r="AQ23" s="161"/>
      <c r="AR23" s="319">
        <f>SUM(AW23,BB23)</f>
        <v>97</v>
      </c>
      <c r="AS23" s="319"/>
      <c r="AT23" s="319"/>
      <c r="AU23" s="319"/>
      <c r="AV23" s="161"/>
      <c r="AW23" s="319">
        <v>58</v>
      </c>
      <c r="AX23" s="319"/>
      <c r="AY23" s="319"/>
      <c r="AZ23" s="319"/>
      <c r="BA23" s="161"/>
      <c r="BB23" s="319">
        <v>39</v>
      </c>
      <c r="BC23" s="319"/>
      <c r="BD23" s="319"/>
      <c r="BE23" s="319"/>
      <c r="BF23" s="161"/>
      <c r="BG23" s="161"/>
      <c r="BH23" s="161"/>
      <c r="BI23" s="161"/>
      <c r="BJ23" s="161"/>
      <c r="BK23" s="161"/>
      <c r="BL23" s="320">
        <v>68</v>
      </c>
      <c r="BM23" s="320"/>
      <c r="BN23" s="325">
        <f t="shared" si="3"/>
        <v>1808</v>
      </c>
      <c r="BO23" s="291"/>
      <c r="BP23" s="291"/>
      <c r="BQ23" s="291"/>
      <c r="BR23" s="291"/>
      <c r="BS23" s="161"/>
      <c r="BT23" s="319">
        <f>SUM(BY23,CD23)</f>
        <v>1235</v>
      </c>
      <c r="BU23" s="319"/>
      <c r="BV23" s="319"/>
      <c r="BW23" s="319"/>
      <c r="BX23" s="161"/>
      <c r="BY23" s="319">
        <v>627</v>
      </c>
      <c r="BZ23" s="319"/>
      <c r="CA23" s="319"/>
      <c r="CB23" s="319"/>
      <c r="CC23" s="161"/>
      <c r="CD23" s="319">
        <v>608</v>
      </c>
      <c r="CE23" s="319"/>
      <c r="CF23" s="319"/>
      <c r="CG23" s="319"/>
      <c r="CH23" s="161"/>
      <c r="CI23" s="319">
        <f>SUM(CN23,CS23)</f>
        <v>423</v>
      </c>
      <c r="CJ23" s="319"/>
      <c r="CK23" s="319"/>
      <c r="CL23" s="319"/>
      <c r="CM23" s="161"/>
      <c r="CN23" s="319">
        <v>192</v>
      </c>
      <c r="CO23" s="319"/>
      <c r="CP23" s="319"/>
      <c r="CQ23" s="319"/>
      <c r="CR23" s="161"/>
      <c r="CS23" s="319">
        <v>231</v>
      </c>
      <c r="CT23" s="319"/>
      <c r="CU23" s="319"/>
      <c r="CV23" s="319"/>
      <c r="CW23" s="161"/>
      <c r="CX23" s="319">
        <f>SUM(DC23,DH23)</f>
        <v>150</v>
      </c>
      <c r="CY23" s="319"/>
      <c r="CZ23" s="319"/>
      <c r="DA23" s="319"/>
      <c r="DB23" s="161"/>
      <c r="DC23" s="319">
        <v>73</v>
      </c>
      <c r="DD23" s="319"/>
      <c r="DE23" s="319"/>
      <c r="DF23" s="319"/>
      <c r="DG23" s="161"/>
      <c r="DH23" s="319">
        <v>77</v>
      </c>
      <c r="DI23" s="319"/>
      <c r="DJ23" s="319"/>
      <c r="DK23" s="319"/>
    </row>
    <row r="24" spans="1:116" ht="10.5" customHeight="1" x14ac:dyDescent="0.15">
      <c r="F24" s="317">
        <v>14</v>
      </c>
      <c r="G24" s="317"/>
      <c r="H24" s="325">
        <f t="shared" si="2"/>
        <v>981</v>
      </c>
      <c r="I24" s="291"/>
      <c r="J24" s="291"/>
      <c r="K24" s="291"/>
      <c r="L24" s="291"/>
      <c r="M24" s="161"/>
      <c r="N24" s="319">
        <f>SUM(S24,X24)</f>
        <v>679</v>
      </c>
      <c r="O24" s="319"/>
      <c r="P24" s="319"/>
      <c r="Q24" s="319"/>
      <c r="R24" s="161"/>
      <c r="S24" s="319">
        <v>324</v>
      </c>
      <c r="T24" s="319"/>
      <c r="U24" s="319"/>
      <c r="V24" s="319"/>
      <c r="W24" s="161"/>
      <c r="X24" s="319">
        <v>355</v>
      </c>
      <c r="Y24" s="319"/>
      <c r="Z24" s="319"/>
      <c r="AA24" s="319"/>
      <c r="AB24" s="161"/>
      <c r="AC24" s="319">
        <f>SUM(AH24,AM24)</f>
        <v>217</v>
      </c>
      <c r="AD24" s="319"/>
      <c r="AE24" s="319"/>
      <c r="AF24" s="319"/>
      <c r="AG24" s="161"/>
      <c r="AH24" s="319">
        <v>116</v>
      </c>
      <c r="AI24" s="319"/>
      <c r="AJ24" s="319"/>
      <c r="AK24" s="319"/>
      <c r="AL24" s="161"/>
      <c r="AM24" s="319">
        <v>101</v>
      </c>
      <c r="AN24" s="319"/>
      <c r="AO24" s="319"/>
      <c r="AP24" s="319"/>
      <c r="AQ24" s="161"/>
      <c r="AR24" s="319">
        <f>SUM(AW24,BB24)</f>
        <v>85</v>
      </c>
      <c r="AS24" s="319"/>
      <c r="AT24" s="319"/>
      <c r="AU24" s="319"/>
      <c r="AV24" s="161"/>
      <c r="AW24" s="319">
        <v>48</v>
      </c>
      <c r="AX24" s="319"/>
      <c r="AY24" s="319"/>
      <c r="AZ24" s="319"/>
      <c r="BA24" s="161"/>
      <c r="BB24" s="319">
        <v>37</v>
      </c>
      <c r="BC24" s="319"/>
      <c r="BD24" s="319"/>
      <c r="BE24" s="319"/>
      <c r="BF24" s="161"/>
      <c r="BG24" s="161"/>
      <c r="BH24" s="161"/>
      <c r="BI24" s="161"/>
      <c r="BJ24" s="161"/>
      <c r="BK24" s="161"/>
      <c r="BL24" s="320">
        <v>69</v>
      </c>
      <c r="BM24" s="320"/>
      <c r="BN24" s="325">
        <f t="shared" si="3"/>
        <v>1920</v>
      </c>
      <c r="BO24" s="291"/>
      <c r="BP24" s="291"/>
      <c r="BQ24" s="291"/>
      <c r="BR24" s="291"/>
      <c r="BS24" s="161"/>
      <c r="BT24" s="319">
        <f>SUM(BY24,CD24)</f>
        <v>1325</v>
      </c>
      <c r="BU24" s="319"/>
      <c r="BV24" s="319"/>
      <c r="BW24" s="319"/>
      <c r="BX24" s="161"/>
      <c r="BY24" s="319">
        <v>666</v>
      </c>
      <c r="BZ24" s="319"/>
      <c r="CA24" s="319"/>
      <c r="CB24" s="319"/>
      <c r="CC24" s="161"/>
      <c r="CD24" s="319">
        <v>659</v>
      </c>
      <c r="CE24" s="319"/>
      <c r="CF24" s="319"/>
      <c r="CG24" s="319"/>
      <c r="CH24" s="161"/>
      <c r="CI24" s="319">
        <f>SUM(CN24,CS24)</f>
        <v>457</v>
      </c>
      <c r="CJ24" s="319"/>
      <c r="CK24" s="319"/>
      <c r="CL24" s="319"/>
      <c r="CM24" s="161"/>
      <c r="CN24" s="319">
        <v>213</v>
      </c>
      <c r="CO24" s="319"/>
      <c r="CP24" s="319"/>
      <c r="CQ24" s="319"/>
      <c r="CR24" s="161"/>
      <c r="CS24" s="319">
        <v>244</v>
      </c>
      <c r="CT24" s="319"/>
      <c r="CU24" s="319"/>
      <c r="CV24" s="319"/>
      <c r="CW24" s="161"/>
      <c r="CX24" s="319">
        <f>SUM(DC24,DH24)</f>
        <v>138</v>
      </c>
      <c r="CY24" s="319"/>
      <c r="CZ24" s="319"/>
      <c r="DA24" s="319"/>
      <c r="DB24" s="161"/>
      <c r="DC24" s="319">
        <v>66</v>
      </c>
      <c r="DD24" s="319"/>
      <c r="DE24" s="319"/>
      <c r="DF24" s="319"/>
      <c r="DG24" s="161"/>
      <c r="DH24" s="319">
        <v>72</v>
      </c>
      <c r="DI24" s="319"/>
      <c r="DJ24" s="319"/>
      <c r="DK24" s="319"/>
    </row>
    <row r="25" spans="1:116" s="39" customFormat="1" ht="12" customHeight="1" x14ac:dyDescent="0.15">
      <c r="A25" s="329" t="s">
        <v>186</v>
      </c>
      <c r="B25" s="329"/>
      <c r="C25" s="329"/>
      <c r="D25" s="329"/>
      <c r="E25" s="329"/>
      <c r="F25" s="41"/>
      <c r="G25" s="41"/>
      <c r="H25" s="330">
        <f t="shared" si="2"/>
        <v>5113</v>
      </c>
      <c r="I25" s="328"/>
      <c r="J25" s="328"/>
      <c r="K25" s="328"/>
      <c r="L25" s="328"/>
      <c r="M25" s="168"/>
      <c r="N25" s="328">
        <f>SUM(N26:Q30)</f>
        <v>3511</v>
      </c>
      <c r="O25" s="328"/>
      <c r="P25" s="328"/>
      <c r="Q25" s="328"/>
      <c r="R25" s="163"/>
      <c r="S25" s="328">
        <f>SUM(S26:V30)</f>
        <v>1764</v>
      </c>
      <c r="T25" s="328"/>
      <c r="U25" s="328"/>
      <c r="V25" s="328"/>
      <c r="W25" s="163"/>
      <c r="X25" s="328">
        <f>SUM(X26:AA30)</f>
        <v>1747</v>
      </c>
      <c r="Y25" s="328"/>
      <c r="Z25" s="328"/>
      <c r="AA25" s="328"/>
      <c r="AB25" s="168"/>
      <c r="AC25" s="328">
        <f>SUM(AC26:AF30)</f>
        <v>1195</v>
      </c>
      <c r="AD25" s="328"/>
      <c r="AE25" s="328"/>
      <c r="AF25" s="328"/>
      <c r="AG25" s="163"/>
      <c r="AH25" s="328">
        <f>SUM(AH26:AK30)</f>
        <v>610</v>
      </c>
      <c r="AI25" s="328"/>
      <c r="AJ25" s="328"/>
      <c r="AK25" s="328"/>
      <c r="AL25" s="163"/>
      <c r="AM25" s="328">
        <f>SUM(AM26:AP30)</f>
        <v>585</v>
      </c>
      <c r="AN25" s="328"/>
      <c r="AO25" s="328"/>
      <c r="AP25" s="328"/>
      <c r="AQ25" s="168"/>
      <c r="AR25" s="328">
        <f>SUM(AR26:AU30)</f>
        <v>407</v>
      </c>
      <c r="AS25" s="328"/>
      <c r="AT25" s="328"/>
      <c r="AU25" s="328"/>
      <c r="AV25" s="163"/>
      <c r="AW25" s="328">
        <f>SUM(AW26:AZ30)</f>
        <v>200</v>
      </c>
      <c r="AX25" s="328"/>
      <c r="AY25" s="328"/>
      <c r="AZ25" s="328"/>
      <c r="BA25" s="163"/>
      <c r="BB25" s="328">
        <f>SUM(BB26:BE30)</f>
        <v>207</v>
      </c>
      <c r="BC25" s="328"/>
      <c r="BD25" s="328"/>
      <c r="BE25" s="328"/>
      <c r="BF25" s="168"/>
      <c r="BG25" s="335" t="s">
        <v>188</v>
      </c>
      <c r="BH25" s="335"/>
      <c r="BI25" s="335"/>
      <c r="BJ25" s="335"/>
      <c r="BK25" s="335"/>
      <c r="BL25" s="167"/>
      <c r="BM25" s="167"/>
      <c r="BN25" s="333">
        <f t="shared" si="3"/>
        <v>9693</v>
      </c>
      <c r="BO25" s="334"/>
      <c r="BP25" s="334"/>
      <c r="BQ25" s="334"/>
      <c r="BR25" s="334"/>
      <c r="BS25" s="169"/>
      <c r="BT25" s="334">
        <f>SUM(BT26:BW30)</f>
        <v>6447</v>
      </c>
      <c r="BU25" s="334"/>
      <c r="BV25" s="334"/>
      <c r="BW25" s="334"/>
      <c r="BX25" s="164"/>
      <c r="BY25" s="334">
        <f>SUM(BY26:CB30)</f>
        <v>3060</v>
      </c>
      <c r="BZ25" s="334"/>
      <c r="CA25" s="334"/>
      <c r="CB25" s="334"/>
      <c r="CC25" s="164"/>
      <c r="CD25" s="334">
        <f>SUM(CD26:CG30)</f>
        <v>3387</v>
      </c>
      <c r="CE25" s="334"/>
      <c r="CF25" s="334"/>
      <c r="CG25" s="334"/>
      <c r="CH25" s="169"/>
      <c r="CI25" s="334">
        <f>SUM(CI26:CL30)</f>
        <v>2548</v>
      </c>
      <c r="CJ25" s="334"/>
      <c r="CK25" s="334"/>
      <c r="CL25" s="334"/>
      <c r="CM25" s="164"/>
      <c r="CN25" s="334">
        <f>SUM(CN26:CQ30)</f>
        <v>1208</v>
      </c>
      <c r="CO25" s="334"/>
      <c r="CP25" s="334"/>
      <c r="CQ25" s="334"/>
      <c r="CR25" s="164"/>
      <c r="CS25" s="334">
        <f>SUM(CS26:CV30)</f>
        <v>1340</v>
      </c>
      <c r="CT25" s="334"/>
      <c r="CU25" s="334"/>
      <c r="CV25" s="334"/>
      <c r="CW25" s="169"/>
      <c r="CX25" s="334">
        <f>SUM(CX26:DA30)</f>
        <v>698</v>
      </c>
      <c r="CY25" s="334"/>
      <c r="CZ25" s="334"/>
      <c r="DA25" s="334"/>
      <c r="DB25" s="164"/>
      <c r="DC25" s="334">
        <f>SUM(DC26:DF30)</f>
        <v>334</v>
      </c>
      <c r="DD25" s="334"/>
      <c r="DE25" s="334"/>
      <c r="DF25" s="334"/>
      <c r="DG25" s="164"/>
      <c r="DH25" s="334">
        <f>SUM(DH26:DK30)</f>
        <v>364</v>
      </c>
      <c r="DI25" s="334"/>
      <c r="DJ25" s="334"/>
      <c r="DK25" s="334"/>
      <c r="DL25" s="44"/>
    </row>
    <row r="26" spans="1:116" ht="10.5" customHeight="1" x14ac:dyDescent="0.15">
      <c r="F26" s="317">
        <v>15</v>
      </c>
      <c r="G26" s="317"/>
      <c r="H26" s="325">
        <f t="shared" si="2"/>
        <v>1000</v>
      </c>
      <c r="I26" s="291"/>
      <c r="J26" s="291"/>
      <c r="K26" s="291"/>
      <c r="L26" s="291"/>
      <c r="M26" s="161"/>
      <c r="N26" s="319">
        <f>SUM(S26,X26)</f>
        <v>678</v>
      </c>
      <c r="O26" s="319"/>
      <c r="P26" s="319"/>
      <c r="Q26" s="319"/>
      <c r="R26" s="161"/>
      <c r="S26" s="319">
        <v>347</v>
      </c>
      <c r="T26" s="319"/>
      <c r="U26" s="319"/>
      <c r="V26" s="319"/>
      <c r="W26" s="161"/>
      <c r="X26" s="319">
        <v>331</v>
      </c>
      <c r="Y26" s="319"/>
      <c r="Z26" s="319"/>
      <c r="AA26" s="319"/>
      <c r="AB26" s="161"/>
      <c r="AC26" s="319">
        <f>SUM(AH26,AM26)</f>
        <v>235</v>
      </c>
      <c r="AD26" s="319"/>
      <c r="AE26" s="319"/>
      <c r="AF26" s="319"/>
      <c r="AG26" s="161"/>
      <c r="AH26" s="319">
        <v>108</v>
      </c>
      <c r="AI26" s="319"/>
      <c r="AJ26" s="319"/>
      <c r="AK26" s="319"/>
      <c r="AL26" s="161"/>
      <c r="AM26" s="319">
        <v>127</v>
      </c>
      <c r="AN26" s="319"/>
      <c r="AO26" s="319"/>
      <c r="AP26" s="319"/>
      <c r="AQ26" s="161"/>
      <c r="AR26" s="319">
        <f>SUM(AW26,BB26)</f>
        <v>87</v>
      </c>
      <c r="AS26" s="319"/>
      <c r="AT26" s="319"/>
      <c r="AU26" s="319"/>
      <c r="AV26" s="161"/>
      <c r="AW26" s="319">
        <v>41</v>
      </c>
      <c r="AX26" s="319"/>
      <c r="AY26" s="319"/>
      <c r="AZ26" s="319"/>
      <c r="BA26" s="161"/>
      <c r="BB26" s="319">
        <v>46</v>
      </c>
      <c r="BC26" s="319"/>
      <c r="BD26" s="319"/>
      <c r="BE26" s="319"/>
      <c r="BF26" s="161"/>
      <c r="BG26" s="161"/>
      <c r="BH26" s="161"/>
      <c r="BI26" s="161"/>
      <c r="BJ26" s="161"/>
      <c r="BK26" s="161"/>
      <c r="BL26" s="320">
        <v>70</v>
      </c>
      <c r="BM26" s="320"/>
      <c r="BN26" s="325">
        <f t="shared" si="3"/>
        <v>1956</v>
      </c>
      <c r="BO26" s="291"/>
      <c r="BP26" s="291"/>
      <c r="BQ26" s="291"/>
      <c r="BR26" s="291"/>
      <c r="BS26" s="161"/>
      <c r="BT26" s="319">
        <f>SUM(BY26,CD26)</f>
        <v>1315</v>
      </c>
      <c r="BU26" s="319"/>
      <c r="BV26" s="319"/>
      <c r="BW26" s="319"/>
      <c r="BX26" s="161"/>
      <c r="BY26" s="319">
        <v>626</v>
      </c>
      <c r="BZ26" s="319"/>
      <c r="CA26" s="319"/>
      <c r="CB26" s="319"/>
      <c r="CC26" s="161"/>
      <c r="CD26" s="319">
        <v>689</v>
      </c>
      <c r="CE26" s="319"/>
      <c r="CF26" s="319"/>
      <c r="CG26" s="319"/>
      <c r="CH26" s="161"/>
      <c r="CI26" s="319">
        <f>SUM(CN26,CS26)</f>
        <v>503</v>
      </c>
      <c r="CJ26" s="319"/>
      <c r="CK26" s="319"/>
      <c r="CL26" s="319"/>
      <c r="CM26" s="161"/>
      <c r="CN26" s="319">
        <v>257</v>
      </c>
      <c r="CO26" s="319"/>
      <c r="CP26" s="319"/>
      <c r="CQ26" s="319"/>
      <c r="CR26" s="161"/>
      <c r="CS26" s="319">
        <v>246</v>
      </c>
      <c r="CT26" s="319"/>
      <c r="CU26" s="319"/>
      <c r="CV26" s="319"/>
      <c r="CW26" s="161"/>
      <c r="CX26" s="319">
        <f>SUM(DC26,DH26)</f>
        <v>138</v>
      </c>
      <c r="CY26" s="319"/>
      <c r="CZ26" s="319"/>
      <c r="DA26" s="319"/>
      <c r="DB26" s="161"/>
      <c r="DC26" s="319">
        <v>70</v>
      </c>
      <c r="DD26" s="319"/>
      <c r="DE26" s="319"/>
      <c r="DF26" s="319"/>
      <c r="DG26" s="161"/>
      <c r="DH26" s="319">
        <v>68</v>
      </c>
      <c r="DI26" s="319"/>
      <c r="DJ26" s="319"/>
      <c r="DK26" s="319"/>
    </row>
    <row r="27" spans="1:116" ht="10.5" customHeight="1" x14ac:dyDescent="0.15">
      <c r="F27" s="317">
        <v>16</v>
      </c>
      <c r="G27" s="317"/>
      <c r="H27" s="325">
        <f t="shared" ref="H27:H32" si="4">SUM(N27,AC27,AR27)</f>
        <v>1006</v>
      </c>
      <c r="I27" s="291"/>
      <c r="J27" s="291"/>
      <c r="K27" s="291"/>
      <c r="L27" s="291"/>
      <c r="M27" s="161"/>
      <c r="N27" s="319">
        <f>SUM(S27,X27)</f>
        <v>720</v>
      </c>
      <c r="O27" s="319"/>
      <c r="P27" s="319"/>
      <c r="Q27" s="319"/>
      <c r="R27" s="161"/>
      <c r="S27" s="319">
        <v>374</v>
      </c>
      <c r="T27" s="319"/>
      <c r="U27" s="319"/>
      <c r="V27" s="319"/>
      <c r="W27" s="161"/>
      <c r="X27" s="319">
        <v>346</v>
      </c>
      <c r="Y27" s="319"/>
      <c r="Z27" s="319"/>
      <c r="AA27" s="319"/>
      <c r="AB27" s="161"/>
      <c r="AC27" s="319">
        <f>SUM(AH27,AM27)</f>
        <v>207</v>
      </c>
      <c r="AD27" s="319"/>
      <c r="AE27" s="319"/>
      <c r="AF27" s="319"/>
      <c r="AG27" s="161"/>
      <c r="AH27" s="319">
        <v>101</v>
      </c>
      <c r="AI27" s="319"/>
      <c r="AJ27" s="319"/>
      <c r="AK27" s="319"/>
      <c r="AL27" s="161"/>
      <c r="AM27" s="319">
        <v>106</v>
      </c>
      <c r="AN27" s="319"/>
      <c r="AO27" s="319"/>
      <c r="AP27" s="319"/>
      <c r="AQ27" s="161"/>
      <c r="AR27" s="319">
        <f>SUM(AW27,BB27)</f>
        <v>79</v>
      </c>
      <c r="AS27" s="319"/>
      <c r="AT27" s="319"/>
      <c r="AU27" s="319"/>
      <c r="AV27" s="161"/>
      <c r="AW27" s="319">
        <v>39</v>
      </c>
      <c r="AX27" s="319"/>
      <c r="AY27" s="319"/>
      <c r="AZ27" s="319"/>
      <c r="BA27" s="161"/>
      <c r="BB27" s="319">
        <v>40</v>
      </c>
      <c r="BC27" s="319"/>
      <c r="BD27" s="319"/>
      <c r="BE27" s="319"/>
      <c r="BF27" s="161"/>
      <c r="BG27" s="161"/>
      <c r="BH27" s="161"/>
      <c r="BI27" s="161"/>
      <c r="BJ27" s="161"/>
      <c r="BK27" s="161"/>
      <c r="BL27" s="320">
        <v>71</v>
      </c>
      <c r="BM27" s="320"/>
      <c r="BN27" s="325">
        <f t="shared" ref="BN27:BN32" si="5">SUM(BT27,CI27,CX27)</f>
        <v>2189</v>
      </c>
      <c r="BO27" s="291"/>
      <c r="BP27" s="291"/>
      <c r="BQ27" s="291"/>
      <c r="BR27" s="291"/>
      <c r="BS27" s="161"/>
      <c r="BT27" s="319">
        <f>SUM(BY27,CD27)</f>
        <v>1482</v>
      </c>
      <c r="BU27" s="319"/>
      <c r="BV27" s="319"/>
      <c r="BW27" s="319"/>
      <c r="BX27" s="161"/>
      <c r="BY27" s="319">
        <v>715</v>
      </c>
      <c r="BZ27" s="319"/>
      <c r="CA27" s="319"/>
      <c r="CB27" s="319"/>
      <c r="CC27" s="161"/>
      <c r="CD27" s="319">
        <v>767</v>
      </c>
      <c r="CE27" s="319"/>
      <c r="CF27" s="319"/>
      <c r="CG27" s="319"/>
      <c r="CH27" s="161"/>
      <c r="CI27" s="319">
        <f>SUM(CN27,CS27)</f>
        <v>550</v>
      </c>
      <c r="CJ27" s="319"/>
      <c r="CK27" s="319"/>
      <c r="CL27" s="319"/>
      <c r="CM27" s="161"/>
      <c r="CN27" s="319">
        <v>262</v>
      </c>
      <c r="CO27" s="319"/>
      <c r="CP27" s="319"/>
      <c r="CQ27" s="319"/>
      <c r="CR27" s="161"/>
      <c r="CS27" s="319">
        <v>288</v>
      </c>
      <c r="CT27" s="319"/>
      <c r="CU27" s="319"/>
      <c r="CV27" s="319"/>
      <c r="CW27" s="161"/>
      <c r="CX27" s="319">
        <f>SUM(DC27,DH27)</f>
        <v>157</v>
      </c>
      <c r="CY27" s="319"/>
      <c r="CZ27" s="319"/>
      <c r="DA27" s="319"/>
      <c r="DB27" s="161"/>
      <c r="DC27" s="319">
        <v>65</v>
      </c>
      <c r="DD27" s="319"/>
      <c r="DE27" s="319"/>
      <c r="DF27" s="319"/>
      <c r="DG27" s="161"/>
      <c r="DH27" s="319">
        <v>92</v>
      </c>
      <c r="DI27" s="319"/>
      <c r="DJ27" s="319"/>
      <c r="DK27" s="319"/>
    </row>
    <row r="28" spans="1:116" ht="10.5" customHeight="1" x14ac:dyDescent="0.15">
      <c r="F28" s="317">
        <v>17</v>
      </c>
      <c r="G28" s="317"/>
      <c r="H28" s="325">
        <f t="shared" si="4"/>
        <v>982</v>
      </c>
      <c r="I28" s="291"/>
      <c r="J28" s="291"/>
      <c r="K28" s="291"/>
      <c r="L28" s="291"/>
      <c r="M28" s="161"/>
      <c r="N28" s="319">
        <f>SUM(S28,X28)</f>
        <v>666</v>
      </c>
      <c r="O28" s="319"/>
      <c r="P28" s="319"/>
      <c r="Q28" s="319"/>
      <c r="R28" s="161"/>
      <c r="S28" s="319">
        <v>337</v>
      </c>
      <c r="T28" s="319"/>
      <c r="U28" s="319"/>
      <c r="V28" s="319"/>
      <c r="W28" s="161"/>
      <c r="X28" s="319">
        <v>329</v>
      </c>
      <c r="Y28" s="319"/>
      <c r="Z28" s="319"/>
      <c r="AA28" s="319"/>
      <c r="AB28" s="161"/>
      <c r="AC28" s="319">
        <f>SUM(AH28,AM28)</f>
        <v>221</v>
      </c>
      <c r="AD28" s="319"/>
      <c r="AE28" s="319"/>
      <c r="AF28" s="319"/>
      <c r="AG28" s="161"/>
      <c r="AH28" s="319">
        <v>118</v>
      </c>
      <c r="AI28" s="319"/>
      <c r="AJ28" s="319"/>
      <c r="AK28" s="319"/>
      <c r="AL28" s="161"/>
      <c r="AM28" s="319">
        <v>103</v>
      </c>
      <c r="AN28" s="319"/>
      <c r="AO28" s="319"/>
      <c r="AP28" s="319"/>
      <c r="AQ28" s="161"/>
      <c r="AR28" s="319">
        <f>SUM(AW28,BB28)</f>
        <v>95</v>
      </c>
      <c r="AS28" s="319"/>
      <c r="AT28" s="319"/>
      <c r="AU28" s="319"/>
      <c r="AV28" s="161"/>
      <c r="AW28" s="319">
        <v>52</v>
      </c>
      <c r="AX28" s="319"/>
      <c r="AY28" s="319"/>
      <c r="AZ28" s="319"/>
      <c r="BA28" s="161"/>
      <c r="BB28" s="319">
        <v>43</v>
      </c>
      <c r="BC28" s="319"/>
      <c r="BD28" s="319"/>
      <c r="BE28" s="319"/>
      <c r="BF28" s="161"/>
      <c r="BG28" s="161"/>
      <c r="BH28" s="161"/>
      <c r="BI28" s="161"/>
      <c r="BJ28" s="161"/>
      <c r="BK28" s="161"/>
      <c r="BL28" s="320">
        <v>72</v>
      </c>
      <c r="BM28" s="320"/>
      <c r="BN28" s="325">
        <f t="shared" si="5"/>
        <v>2101</v>
      </c>
      <c r="BO28" s="291"/>
      <c r="BP28" s="291"/>
      <c r="BQ28" s="291"/>
      <c r="BR28" s="291"/>
      <c r="BS28" s="161"/>
      <c r="BT28" s="319">
        <f>SUM(BY28,CD28)</f>
        <v>1394</v>
      </c>
      <c r="BU28" s="319"/>
      <c r="BV28" s="319"/>
      <c r="BW28" s="319"/>
      <c r="BX28" s="161"/>
      <c r="BY28" s="319">
        <v>639</v>
      </c>
      <c r="BZ28" s="319"/>
      <c r="CA28" s="319"/>
      <c r="CB28" s="319"/>
      <c r="CC28" s="161"/>
      <c r="CD28" s="319">
        <v>755</v>
      </c>
      <c r="CE28" s="319"/>
      <c r="CF28" s="319"/>
      <c r="CG28" s="319"/>
      <c r="CH28" s="161"/>
      <c r="CI28" s="319">
        <f>SUM(CN28,CS28)</f>
        <v>551</v>
      </c>
      <c r="CJ28" s="319"/>
      <c r="CK28" s="319"/>
      <c r="CL28" s="319"/>
      <c r="CM28" s="161"/>
      <c r="CN28" s="319">
        <v>254</v>
      </c>
      <c r="CO28" s="319"/>
      <c r="CP28" s="319"/>
      <c r="CQ28" s="319"/>
      <c r="CR28" s="161"/>
      <c r="CS28" s="319">
        <v>297</v>
      </c>
      <c r="CT28" s="319"/>
      <c r="CU28" s="319"/>
      <c r="CV28" s="319"/>
      <c r="CW28" s="161"/>
      <c r="CX28" s="319">
        <f>SUM(DC28,DH28)</f>
        <v>156</v>
      </c>
      <c r="CY28" s="319"/>
      <c r="CZ28" s="319"/>
      <c r="DA28" s="319"/>
      <c r="DB28" s="161"/>
      <c r="DC28" s="319">
        <v>76</v>
      </c>
      <c r="DD28" s="319"/>
      <c r="DE28" s="319"/>
      <c r="DF28" s="319"/>
      <c r="DG28" s="161"/>
      <c r="DH28" s="319">
        <v>80</v>
      </c>
      <c r="DI28" s="319"/>
      <c r="DJ28" s="319"/>
      <c r="DK28" s="319"/>
    </row>
    <row r="29" spans="1:116" ht="10.5" customHeight="1" x14ac:dyDescent="0.15">
      <c r="F29" s="317">
        <v>18</v>
      </c>
      <c r="G29" s="317"/>
      <c r="H29" s="325">
        <f t="shared" si="4"/>
        <v>1044</v>
      </c>
      <c r="I29" s="291"/>
      <c r="J29" s="291"/>
      <c r="K29" s="291"/>
      <c r="L29" s="291"/>
      <c r="M29" s="161"/>
      <c r="N29" s="319">
        <f>SUM(S29,X29)</f>
        <v>737</v>
      </c>
      <c r="O29" s="319"/>
      <c r="P29" s="319"/>
      <c r="Q29" s="319"/>
      <c r="R29" s="161"/>
      <c r="S29" s="319">
        <v>354</v>
      </c>
      <c r="T29" s="319"/>
      <c r="U29" s="319"/>
      <c r="V29" s="319"/>
      <c r="W29" s="161"/>
      <c r="X29" s="319">
        <v>383</v>
      </c>
      <c r="Y29" s="319"/>
      <c r="Z29" s="319"/>
      <c r="AA29" s="319"/>
      <c r="AB29" s="161"/>
      <c r="AC29" s="319">
        <f>SUM(AH29,AM29)</f>
        <v>237</v>
      </c>
      <c r="AD29" s="319"/>
      <c r="AE29" s="319"/>
      <c r="AF29" s="319"/>
      <c r="AG29" s="161"/>
      <c r="AH29" s="319">
        <v>126</v>
      </c>
      <c r="AI29" s="319"/>
      <c r="AJ29" s="319"/>
      <c r="AK29" s="319"/>
      <c r="AL29" s="161"/>
      <c r="AM29" s="319">
        <v>111</v>
      </c>
      <c r="AN29" s="319"/>
      <c r="AO29" s="319"/>
      <c r="AP29" s="319"/>
      <c r="AQ29" s="161"/>
      <c r="AR29" s="319">
        <f>SUM(AW29,BB29)</f>
        <v>70</v>
      </c>
      <c r="AS29" s="319"/>
      <c r="AT29" s="319"/>
      <c r="AU29" s="319"/>
      <c r="AV29" s="161"/>
      <c r="AW29" s="319">
        <v>34</v>
      </c>
      <c r="AX29" s="319"/>
      <c r="AY29" s="319"/>
      <c r="AZ29" s="319"/>
      <c r="BA29" s="161"/>
      <c r="BB29" s="319">
        <v>36</v>
      </c>
      <c r="BC29" s="319"/>
      <c r="BD29" s="319"/>
      <c r="BE29" s="319"/>
      <c r="BF29" s="161"/>
      <c r="BG29" s="161"/>
      <c r="BH29" s="161"/>
      <c r="BI29" s="161"/>
      <c r="BJ29" s="161"/>
      <c r="BK29" s="161"/>
      <c r="BL29" s="320">
        <v>73</v>
      </c>
      <c r="BM29" s="320"/>
      <c r="BN29" s="325">
        <f t="shared" si="5"/>
        <v>2068</v>
      </c>
      <c r="BO29" s="291"/>
      <c r="BP29" s="291"/>
      <c r="BQ29" s="291"/>
      <c r="BR29" s="291"/>
      <c r="BS29" s="161"/>
      <c r="BT29" s="319">
        <f>SUM(BY29,CD29)</f>
        <v>1347</v>
      </c>
      <c r="BU29" s="319"/>
      <c r="BV29" s="319"/>
      <c r="BW29" s="319"/>
      <c r="BX29" s="161"/>
      <c r="BY29" s="319">
        <v>658</v>
      </c>
      <c r="BZ29" s="319"/>
      <c r="CA29" s="319"/>
      <c r="CB29" s="319"/>
      <c r="CC29" s="161"/>
      <c r="CD29" s="319">
        <v>689</v>
      </c>
      <c r="CE29" s="319"/>
      <c r="CF29" s="319"/>
      <c r="CG29" s="319"/>
      <c r="CH29" s="161"/>
      <c r="CI29" s="319">
        <f>SUM(CN29,CS29)</f>
        <v>553</v>
      </c>
      <c r="CJ29" s="319"/>
      <c r="CK29" s="319"/>
      <c r="CL29" s="319"/>
      <c r="CM29" s="161"/>
      <c r="CN29" s="319">
        <v>252</v>
      </c>
      <c r="CO29" s="319"/>
      <c r="CP29" s="319"/>
      <c r="CQ29" s="319"/>
      <c r="CR29" s="161"/>
      <c r="CS29" s="319">
        <v>301</v>
      </c>
      <c r="CT29" s="319"/>
      <c r="CU29" s="319"/>
      <c r="CV29" s="319"/>
      <c r="CW29" s="161"/>
      <c r="CX29" s="319">
        <f>SUM(DC29,DH29)</f>
        <v>168</v>
      </c>
      <c r="CY29" s="319"/>
      <c r="CZ29" s="319"/>
      <c r="DA29" s="319"/>
      <c r="DB29" s="161"/>
      <c r="DC29" s="319">
        <v>88</v>
      </c>
      <c r="DD29" s="319"/>
      <c r="DE29" s="319"/>
      <c r="DF29" s="319"/>
      <c r="DG29" s="161"/>
      <c r="DH29" s="319">
        <v>80</v>
      </c>
      <c r="DI29" s="319"/>
      <c r="DJ29" s="319"/>
      <c r="DK29" s="319"/>
    </row>
    <row r="30" spans="1:116" ht="10.5" customHeight="1" x14ac:dyDescent="0.15">
      <c r="F30" s="317">
        <v>19</v>
      </c>
      <c r="G30" s="317"/>
      <c r="H30" s="325">
        <f t="shared" si="4"/>
        <v>1081</v>
      </c>
      <c r="I30" s="291"/>
      <c r="J30" s="291"/>
      <c r="K30" s="291"/>
      <c r="L30" s="291"/>
      <c r="M30" s="161"/>
      <c r="N30" s="319">
        <f>SUM(S30,X30)</f>
        <v>710</v>
      </c>
      <c r="O30" s="319"/>
      <c r="P30" s="319"/>
      <c r="Q30" s="319"/>
      <c r="R30" s="161"/>
      <c r="S30" s="319">
        <v>352</v>
      </c>
      <c r="T30" s="319"/>
      <c r="U30" s="319"/>
      <c r="V30" s="319"/>
      <c r="W30" s="161"/>
      <c r="X30" s="319">
        <v>358</v>
      </c>
      <c r="Y30" s="319"/>
      <c r="Z30" s="319"/>
      <c r="AA30" s="319"/>
      <c r="AB30" s="161"/>
      <c r="AC30" s="319">
        <f>SUM(AH30,AM30)</f>
        <v>295</v>
      </c>
      <c r="AD30" s="319"/>
      <c r="AE30" s="319"/>
      <c r="AF30" s="319"/>
      <c r="AG30" s="161"/>
      <c r="AH30" s="319">
        <v>157</v>
      </c>
      <c r="AI30" s="319"/>
      <c r="AJ30" s="319"/>
      <c r="AK30" s="319"/>
      <c r="AL30" s="161"/>
      <c r="AM30" s="319">
        <v>138</v>
      </c>
      <c r="AN30" s="319"/>
      <c r="AO30" s="319"/>
      <c r="AP30" s="319"/>
      <c r="AQ30" s="161"/>
      <c r="AR30" s="319">
        <f>SUM(AW30,BB30)</f>
        <v>76</v>
      </c>
      <c r="AS30" s="319"/>
      <c r="AT30" s="319"/>
      <c r="AU30" s="319"/>
      <c r="AV30" s="161"/>
      <c r="AW30" s="319">
        <v>34</v>
      </c>
      <c r="AX30" s="319"/>
      <c r="AY30" s="319"/>
      <c r="AZ30" s="319"/>
      <c r="BA30" s="161"/>
      <c r="BB30" s="319">
        <v>42</v>
      </c>
      <c r="BC30" s="319"/>
      <c r="BD30" s="319"/>
      <c r="BE30" s="319"/>
      <c r="BF30" s="161"/>
      <c r="BG30" s="161"/>
      <c r="BH30" s="161"/>
      <c r="BI30" s="161"/>
      <c r="BJ30" s="161"/>
      <c r="BK30" s="161"/>
      <c r="BL30" s="320">
        <v>74</v>
      </c>
      <c r="BM30" s="320"/>
      <c r="BN30" s="325">
        <f t="shared" si="5"/>
        <v>1379</v>
      </c>
      <c r="BO30" s="291"/>
      <c r="BP30" s="291"/>
      <c r="BQ30" s="291"/>
      <c r="BR30" s="291"/>
      <c r="BS30" s="161"/>
      <c r="BT30" s="319">
        <f>SUM(BY30,CD30)</f>
        <v>909</v>
      </c>
      <c r="BU30" s="319"/>
      <c r="BV30" s="319"/>
      <c r="BW30" s="319"/>
      <c r="BX30" s="161"/>
      <c r="BY30" s="319">
        <v>422</v>
      </c>
      <c r="BZ30" s="319"/>
      <c r="CA30" s="319"/>
      <c r="CB30" s="319"/>
      <c r="CC30" s="161"/>
      <c r="CD30" s="319">
        <v>487</v>
      </c>
      <c r="CE30" s="319"/>
      <c r="CF30" s="319"/>
      <c r="CG30" s="319"/>
      <c r="CH30" s="161"/>
      <c r="CI30" s="319">
        <f>SUM(CN30,CS30)</f>
        <v>391</v>
      </c>
      <c r="CJ30" s="319"/>
      <c r="CK30" s="319"/>
      <c r="CL30" s="319"/>
      <c r="CM30" s="161"/>
      <c r="CN30" s="319">
        <v>183</v>
      </c>
      <c r="CO30" s="319"/>
      <c r="CP30" s="319"/>
      <c r="CQ30" s="319"/>
      <c r="CR30" s="161"/>
      <c r="CS30" s="319">
        <v>208</v>
      </c>
      <c r="CT30" s="319"/>
      <c r="CU30" s="319"/>
      <c r="CV30" s="319"/>
      <c r="CW30" s="161"/>
      <c r="CX30" s="319">
        <f>SUM(DC30,DH30)</f>
        <v>79</v>
      </c>
      <c r="CY30" s="319"/>
      <c r="CZ30" s="319"/>
      <c r="DA30" s="319"/>
      <c r="DB30" s="161"/>
      <c r="DC30" s="319">
        <v>35</v>
      </c>
      <c r="DD30" s="319"/>
      <c r="DE30" s="319"/>
      <c r="DF30" s="319"/>
      <c r="DG30" s="161"/>
      <c r="DH30" s="319">
        <v>44</v>
      </c>
      <c r="DI30" s="319"/>
      <c r="DJ30" s="319"/>
      <c r="DK30" s="319"/>
    </row>
    <row r="31" spans="1:116" s="39" customFormat="1" ht="12" customHeight="1" x14ac:dyDescent="0.15">
      <c r="A31" s="329" t="s">
        <v>174</v>
      </c>
      <c r="B31" s="329"/>
      <c r="C31" s="329"/>
      <c r="D31" s="329"/>
      <c r="E31" s="329"/>
      <c r="F31" s="41"/>
      <c r="G31" s="41"/>
      <c r="H31" s="330">
        <f t="shared" si="4"/>
        <v>5242</v>
      </c>
      <c r="I31" s="328"/>
      <c r="J31" s="328"/>
      <c r="K31" s="328"/>
      <c r="L31" s="328"/>
      <c r="M31" s="168"/>
      <c r="N31" s="328">
        <f>SUM(N32:Q36)</f>
        <v>3627</v>
      </c>
      <c r="O31" s="328"/>
      <c r="P31" s="328"/>
      <c r="Q31" s="328"/>
      <c r="R31" s="163"/>
      <c r="S31" s="328">
        <f>SUM(S32:V36)</f>
        <v>1795</v>
      </c>
      <c r="T31" s="328"/>
      <c r="U31" s="328"/>
      <c r="V31" s="328"/>
      <c r="W31" s="163"/>
      <c r="X31" s="328">
        <f>SUM(X32:AA36)</f>
        <v>1832</v>
      </c>
      <c r="Y31" s="328"/>
      <c r="Z31" s="328"/>
      <c r="AA31" s="328"/>
      <c r="AB31" s="168"/>
      <c r="AC31" s="328">
        <f>SUM(AC32:AF36)</f>
        <v>1287</v>
      </c>
      <c r="AD31" s="328"/>
      <c r="AE31" s="328"/>
      <c r="AF31" s="328"/>
      <c r="AG31" s="163"/>
      <c r="AH31" s="328">
        <f>SUM(AH32:AK36)</f>
        <v>686</v>
      </c>
      <c r="AI31" s="328"/>
      <c r="AJ31" s="328"/>
      <c r="AK31" s="328"/>
      <c r="AL31" s="163"/>
      <c r="AM31" s="328">
        <f>SUM(AM32:AP36)</f>
        <v>601</v>
      </c>
      <c r="AN31" s="328"/>
      <c r="AO31" s="328"/>
      <c r="AP31" s="328"/>
      <c r="AQ31" s="168"/>
      <c r="AR31" s="328">
        <f>SUM(AR32:AU36)</f>
        <v>328</v>
      </c>
      <c r="AS31" s="328"/>
      <c r="AT31" s="328"/>
      <c r="AU31" s="328"/>
      <c r="AV31" s="163"/>
      <c r="AW31" s="328">
        <f>SUM(AW32:AZ36)</f>
        <v>162</v>
      </c>
      <c r="AX31" s="328"/>
      <c r="AY31" s="328"/>
      <c r="AZ31" s="328"/>
      <c r="BA31" s="163"/>
      <c r="BB31" s="328">
        <f>SUM(BB32:BE36)</f>
        <v>166</v>
      </c>
      <c r="BC31" s="328"/>
      <c r="BD31" s="328"/>
      <c r="BE31" s="328"/>
      <c r="BF31" s="168"/>
      <c r="BG31" s="335" t="s">
        <v>182</v>
      </c>
      <c r="BH31" s="335"/>
      <c r="BI31" s="335"/>
      <c r="BJ31" s="335"/>
      <c r="BK31" s="335"/>
      <c r="BL31" s="167"/>
      <c r="BM31" s="167"/>
      <c r="BN31" s="333">
        <f t="shared" si="5"/>
        <v>7186</v>
      </c>
      <c r="BO31" s="334"/>
      <c r="BP31" s="334"/>
      <c r="BQ31" s="334"/>
      <c r="BR31" s="334"/>
      <c r="BS31" s="169"/>
      <c r="BT31" s="334">
        <f>SUM(BT32:BW36)</f>
        <v>4824</v>
      </c>
      <c r="BU31" s="334"/>
      <c r="BV31" s="334"/>
      <c r="BW31" s="334"/>
      <c r="BX31" s="164"/>
      <c r="BY31" s="334">
        <f>SUM(BY32:CB36)</f>
        <v>2266</v>
      </c>
      <c r="BZ31" s="334"/>
      <c r="CA31" s="334"/>
      <c r="CB31" s="334"/>
      <c r="CC31" s="164"/>
      <c r="CD31" s="334">
        <f>SUM(CD32:CG36)</f>
        <v>2558</v>
      </c>
      <c r="CE31" s="334"/>
      <c r="CF31" s="334"/>
      <c r="CG31" s="334"/>
      <c r="CH31" s="169"/>
      <c r="CI31" s="334">
        <f>SUM(CI32:CL36)</f>
        <v>1929</v>
      </c>
      <c r="CJ31" s="334"/>
      <c r="CK31" s="334"/>
      <c r="CL31" s="334"/>
      <c r="CM31" s="164"/>
      <c r="CN31" s="334">
        <f>SUM(CN32:CQ36)</f>
        <v>920</v>
      </c>
      <c r="CO31" s="334"/>
      <c r="CP31" s="334"/>
      <c r="CQ31" s="334"/>
      <c r="CR31" s="164"/>
      <c r="CS31" s="334">
        <f>SUM(CS32:CV36)</f>
        <v>1009</v>
      </c>
      <c r="CT31" s="334"/>
      <c r="CU31" s="334"/>
      <c r="CV31" s="334"/>
      <c r="CW31" s="169"/>
      <c r="CX31" s="334">
        <f>SUM(CX32:DA36)</f>
        <v>433</v>
      </c>
      <c r="CY31" s="334"/>
      <c r="CZ31" s="334"/>
      <c r="DA31" s="334"/>
      <c r="DB31" s="164"/>
      <c r="DC31" s="334">
        <f>SUM(DC32:DF36)</f>
        <v>216</v>
      </c>
      <c r="DD31" s="334"/>
      <c r="DE31" s="334"/>
      <c r="DF31" s="334"/>
      <c r="DG31" s="164"/>
      <c r="DH31" s="334">
        <f>SUM(DH32:DK36)</f>
        <v>217</v>
      </c>
      <c r="DI31" s="334"/>
      <c r="DJ31" s="334"/>
      <c r="DK31" s="334"/>
      <c r="DL31" s="44"/>
    </row>
    <row r="32" spans="1:116" ht="10.5" customHeight="1" x14ac:dyDescent="0.15">
      <c r="F32" s="317">
        <v>20</v>
      </c>
      <c r="G32" s="317"/>
      <c r="H32" s="325">
        <f t="shared" si="4"/>
        <v>1111</v>
      </c>
      <c r="I32" s="291"/>
      <c r="J32" s="291"/>
      <c r="K32" s="291"/>
      <c r="L32" s="291"/>
      <c r="M32" s="161"/>
      <c r="N32" s="319">
        <f>SUM(S32,X32)</f>
        <v>783</v>
      </c>
      <c r="O32" s="319"/>
      <c r="P32" s="319"/>
      <c r="Q32" s="319"/>
      <c r="R32" s="161"/>
      <c r="S32" s="319">
        <v>410</v>
      </c>
      <c r="T32" s="319"/>
      <c r="U32" s="319"/>
      <c r="V32" s="319"/>
      <c r="W32" s="161"/>
      <c r="X32" s="319">
        <v>373</v>
      </c>
      <c r="Y32" s="319"/>
      <c r="Z32" s="319"/>
      <c r="AA32" s="319"/>
      <c r="AB32" s="161"/>
      <c r="AC32" s="319">
        <f>SUM(AH32,AM32)</f>
        <v>255</v>
      </c>
      <c r="AD32" s="319"/>
      <c r="AE32" s="319"/>
      <c r="AF32" s="319"/>
      <c r="AG32" s="161"/>
      <c r="AH32" s="319">
        <v>143</v>
      </c>
      <c r="AI32" s="319"/>
      <c r="AJ32" s="319"/>
      <c r="AK32" s="319"/>
      <c r="AL32" s="161"/>
      <c r="AM32" s="319">
        <v>112</v>
      </c>
      <c r="AN32" s="319"/>
      <c r="AO32" s="319"/>
      <c r="AP32" s="319"/>
      <c r="AQ32" s="161"/>
      <c r="AR32" s="319">
        <f>SUM(AW32,BB32)</f>
        <v>73</v>
      </c>
      <c r="AS32" s="319"/>
      <c r="AT32" s="319"/>
      <c r="AU32" s="319"/>
      <c r="AV32" s="161"/>
      <c r="AW32" s="319">
        <v>38</v>
      </c>
      <c r="AX32" s="319"/>
      <c r="AY32" s="319"/>
      <c r="AZ32" s="319"/>
      <c r="BA32" s="161"/>
      <c r="BB32" s="319">
        <v>35</v>
      </c>
      <c r="BC32" s="319"/>
      <c r="BD32" s="319"/>
      <c r="BE32" s="319"/>
      <c r="BF32" s="161"/>
      <c r="BG32" s="161"/>
      <c r="BH32" s="161"/>
      <c r="BI32" s="161"/>
      <c r="BJ32" s="161"/>
      <c r="BK32" s="161"/>
      <c r="BL32" s="320">
        <v>75</v>
      </c>
      <c r="BM32" s="320"/>
      <c r="BN32" s="325">
        <f t="shared" si="5"/>
        <v>1315</v>
      </c>
      <c r="BO32" s="291"/>
      <c r="BP32" s="291"/>
      <c r="BQ32" s="291"/>
      <c r="BR32" s="291"/>
      <c r="BS32" s="161"/>
      <c r="BT32" s="319">
        <f>SUM(BY32,CD32)</f>
        <v>885</v>
      </c>
      <c r="BU32" s="319"/>
      <c r="BV32" s="319"/>
      <c r="BW32" s="319"/>
      <c r="BX32" s="161"/>
      <c r="BY32" s="319">
        <v>437</v>
      </c>
      <c r="BZ32" s="319"/>
      <c r="CA32" s="319"/>
      <c r="CB32" s="319"/>
      <c r="CC32" s="161"/>
      <c r="CD32" s="319">
        <v>448</v>
      </c>
      <c r="CE32" s="319"/>
      <c r="CF32" s="319"/>
      <c r="CG32" s="319"/>
      <c r="CH32" s="161"/>
      <c r="CI32" s="319">
        <f>SUM(CN32,CS32)</f>
        <v>368</v>
      </c>
      <c r="CJ32" s="319"/>
      <c r="CK32" s="319"/>
      <c r="CL32" s="319"/>
      <c r="CM32" s="161"/>
      <c r="CN32" s="319">
        <v>198</v>
      </c>
      <c r="CO32" s="319"/>
      <c r="CP32" s="319"/>
      <c r="CQ32" s="319"/>
      <c r="CR32" s="161"/>
      <c r="CS32" s="319">
        <v>170</v>
      </c>
      <c r="CT32" s="319"/>
      <c r="CU32" s="319"/>
      <c r="CV32" s="319"/>
      <c r="CW32" s="161"/>
      <c r="CX32" s="319">
        <f>SUM(DC32,DH32)</f>
        <v>62</v>
      </c>
      <c r="CY32" s="319"/>
      <c r="CZ32" s="319"/>
      <c r="DA32" s="319"/>
      <c r="DB32" s="161"/>
      <c r="DC32" s="319">
        <v>31</v>
      </c>
      <c r="DD32" s="319"/>
      <c r="DE32" s="319"/>
      <c r="DF32" s="319"/>
      <c r="DG32" s="161"/>
      <c r="DH32" s="319">
        <v>31</v>
      </c>
      <c r="DI32" s="319"/>
      <c r="DJ32" s="319"/>
      <c r="DK32" s="319"/>
    </row>
    <row r="33" spans="1:116" ht="10.5" customHeight="1" x14ac:dyDescent="0.15">
      <c r="F33" s="317">
        <v>21</v>
      </c>
      <c r="G33" s="317"/>
      <c r="H33" s="325">
        <f t="shared" ref="H33:H42" si="6">SUM(N33,AC33,AR33)</f>
        <v>1059</v>
      </c>
      <c r="I33" s="291"/>
      <c r="J33" s="291"/>
      <c r="K33" s="291"/>
      <c r="L33" s="291"/>
      <c r="M33" s="161"/>
      <c r="N33" s="319">
        <f>SUM(S33,X33)</f>
        <v>708</v>
      </c>
      <c r="O33" s="319"/>
      <c r="P33" s="319"/>
      <c r="Q33" s="319"/>
      <c r="R33" s="161"/>
      <c r="S33" s="319">
        <v>349</v>
      </c>
      <c r="T33" s="319"/>
      <c r="U33" s="319"/>
      <c r="V33" s="319"/>
      <c r="W33" s="161"/>
      <c r="X33" s="319">
        <v>359</v>
      </c>
      <c r="Y33" s="319"/>
      <c r="Z33" s="319"/>
      <c r="AA33" s="319"/>
      <c r="AB33" s="161"/>
      <c r="AC33" s="319">
        <f>SUM(AH33,AM33)</f>
        <v>292</v>
      </c>
      <c r="AD33" s="319"/>
      <c r="AE33" s="319"/>
      <c r="AF33" s="319"/>
      <c r="AG33" s="161"/>
      <c r="AH33" s="319">
        <v>151</v>
      </c>
      <c r="AI33" s="319"/>
      <c r="AJ33" s="319"/>
      <c r="AK33" s="319"/>
      <c r="AL33" s="161"/>
      <c r="AM33" s="319">
        <v>141</v>
      </c>
      <c r="AN33" s="319"/>
      <c r="AO33" s="319"/>
      <c r="AP33" s="319"/>
      <c r="AQ33" s="161"/>
      <c r="AR33" s="319">
        <f>SUM(AW33,BB33)</f>
        <v>59</v>
      </c>
      <c r="AS33" s="319"/>
      <c r="AT33" s="319"/>
      <c r="AU33" s="319"/>
      <c r="AV33" s="161"/>
      <c r="AW33" s="319">
        <v>32</v>
      </c>
      <c r="AX33" s="319"/>
      <c r="AY33" s="319"/>
      <c r="AZ33" s="319"/>
      <c r="BA33" s="161"/>
      <c r="BB33" s="319">
        <v>27</v>
      </c>
      <c r="BC33" s="319"/>
      <c r="BD33" s="319"/>
      <c r="BE33" s="319"/>
      <c r="BF33" s="161"/>
      <c r="BG33" s="161"/>
      <c r="BH33" s="161"/>
      <c r="BI33" s="161"/>
      <c r="BJ33" s="161"/>
      <c r="BK33" s="161"/>
      <c r="BL33" s="320">
        <v>76</v>
      </c>
      <c r="BM33" s="320"/>
      <c r="BN33" s="325">
        <f t="shared" ref="BN33:BN42" si="7">SUM(BT33,CI33,CX33)</f>
        <v>1621</v>
      </c>
      <c r="BO33" s="291"/>
      <c r="BP33" s="291"/>
      <c r="BQ33" s="291"/>
      <c r="BR33" s="291"/>
      <c r="BS33" s="161"/>
      <c r="BT33" s="319">
        <f>SUM(BY33,CD33)</f>
        <v>1089</v>
      </c>
      <c r="BU33" s="319"/>
      <c r="BV33" s="319"/>
      <c r="BW33" s="319"/>
      <c r="BX33" s="161"/>
      <c r="BY33" s="319">
        <v>510</v>
      </c>
      <c r="BZ33" s="319"/>
      <c r="CA33" s="319"/>
      <c r="CB33" s="319"/>
      <c r="CC33" s="161"/>
      <c r="CD33" s="319">
        <v>579</v>
      </c>
      <c r="CE33" s="319"/>
      <c r="CF33" s="319"/>
      <c r="CG33" s="319"/>
      <c r="CH33" s="161"/>
      <c r="CI33" s="319">
        <f>SUM(CN33,CS33)</f>
        <v>429</v>
      </c>
      <c r="CJ33" s="319"/>
      <c r="CK33" s="319"/>
      <c r="CL33" s="319"/>
      <c r="CM33" s="161"/>
      <c r="CN33" s="319">
        <v>207</v>
      </c>
      <c r="CO33" s="319"/>
      <c r="CP33" s="319"/>
      <c r="CQ33" s="319"/>
      <c r="CR33" s="161"/>
      <c r="CS33" s="319">
        <v>222</v>
      </c>
      <c r="CT33" s="319"/>
      <c r="CU33" s="319"/>
      <c r="CV33" s="319"/>
      <c r="CW33" s="161"/>
      <c r="CX33" s="319">
        <f>SUM(DC33,DH33)</f>
        <v>103</v>
      </c>
      <c r="CY33" s="319"/>
      <c r="CZ33" s="319"/>
      <c r="DA33" s="319"/>
      <c r="DB33" s="161"/>
      <c r="DC33" s="319">
        <v>45</v>
      </c>
      <c r="DD33" s="319"/>
      <c r="DE33" s="319"/>
      <c r="DF33" s="319"/>
      <c r="DG33" s="161"/>
      <c r="DH33" s="319">
        <v>58</v>
      </c>
      <c r="DI33" s="319"/>
      <c r="DJ33" s="319"/>
      <c r="DK33" s="319"/>
    </row>
    <row r="34" spans="1:116" ht="10.5" customHeight="1" x14ac:dyDescent="0.15">
      <c r="F34" s="317">
        <v>22</v>
      </c>
      <c r="G34" s="317"/>
      <c r="H34" s="325">
        <f t="shared" si="6"/>
        <v>1072</v>
      </c>
      <c r="I34" s="291"/>
      <c r="J34" s="291"/>
      <c r="K34" s="291"/>
      <c r="L34" s="291"/>
      <c r="M34" s="161"/>
      <c r="N34" s="319">
        <f>SUM(S34,X34)</f>
        <v>755</v>
      </c>
      <c r="O34" s="319"/>
      <c r="P34" s="319"/>
      <c r="Q34" s="319"/>
      <c r="R34" s="161"/>
      <c r="S34" s="319">
        <v>365</v>
      </c>
      <c r="T34" s="319"/>
      <c r="U34" s="319"/>
      <c r="V34" s="319"/>
      <c r="W34" s="161"/>
      <c r="X34" s="319">
        <v>390</v>
      </c>
      <c r="Y34" s="319"/>
      <c r="Z34" s="319"/>
      <c r="AA34" s="319"/>
      <c r="AB34" s="161"/>
      <c r="AC34" s="319">
        <f>SUM(AH34,AM34)</f>
        <v>249</v>
      </c>
      <c r="AD34" s="319"/>
      <c r="AE34" s="319"/>
      <c r="AF34" s="319"/>
      <c r="AG34" s="161"/>
      <c r="AH34" s="319">
        <v>132</v>
      </c>
      <c r="AI34" s="319"/>
      <c r="AJ34" s="319"/>
      <c r="AK34" s="319"/>
      <c r="AL34" s="161"/>
      <c r="AM34" s="319">
        <v>117</v>
      </c>
      <c r="AN34" s="319"/>
      <c r="AO34" s="319"/>
      <c r="AP34" s="319"/>
      <c r="AQ34" s="161"/>
      <c r="AR34" s="319">
        <f>SUM(AW34,BB34)</f>
        <v>68</v>
      </c>
      <c r="AS34" s="319"/>
      <c r="AT34" s="319"/>
      <c r="AU34" s="319"/>
      <c r="AV34" s="161"/>
      <c r="AW34" s="319">
        <v>27</v>
      </c>
      <c r="AX34" s="319"/>
      <c r="AY34" s="319"/>
      <c r="AZ34" s="319"/>
      <c r="BA34" s="161"/>
      <c r="BB34" s="319">
        <v>41</v>
      </c>
      <c r="BC34" s="319"/>
      <c r="BD34" s="319"/>
      <c r="BE34" s="319"/>
      <c r="BF34" s="161"/>
      <c r="BG34" s="161"/>
      <c r="BH34" s="161"/>
      <c r="BI34" s="161"/>
      <c r="BJ34" s="161"/>
      <c r="BK34" s="161"/>
      <c r="BL34" s="320">
        <v>77</v>
      </c>
      <c r="BM34" s="320"/>
      <c r="BN34" s="325">
        <f t="shared" si="7"/>
        <v>1491</v>
      </c>
      <c r="BO34" s="291"/>
      <c r="BP34" s="291"/>
      <c r="BQ34" s="291"/>
      <c r="BR34" s="291"/>
      <c r="BS34" s="161"/>
      <c r="BT34" s="319">
        <f>SUM(BY34,CD34)</f>
        <v>988</v>
      </c>
      <c r="BU34" s="319"/>
      <c r="BV34" s="319"/>
      <c r="BW34" s="319"/>
      <c r="BX34" s="161"/>
      <c r="BY34" s="319">
        <v>460</v>
      </c>
      <c r="BZ34" s="319"/>
      <c r="CA34" s="319"/>
      <c r="CB34" s="319"/>
      <c r="CC34" s="161"/>
      <c r="CD34" s="319">
        <v>528</v>
      </c>
      <c r="CE34" s="319"/>
      <c r="CF34" s="319"/>
      <c r="CG34" s="319"/>
      <c r="CH34" s="161"/>
      <c r="CI34" s="319">
        <f>SUM(CN34,CS34)</f>
        <v>407</v>
      </c>
      <c r="CJ34" s="319"/>
      <c r="CK34" s="319"/>
      <c r="CL34" s="319"/>
      <c r="CM34" s="161"/>
      <c r="CN34" s="319">
        <v>193</v>
      </c>
      <c r="CO34" s="319"/>
      <c r="CP34" s="319"/>
      <c r="CQ34" s="319"/>
      <c r="CR34" s="161"/>
      <c r="CS34" s="319">
        <v>214</v>
      </c>
      <c r="CT34" s="319"/>
      <c r="CU34" s="319"/>
      <c r="CV34" s="319"/>
      <c r="CW34" s="161"/>
      <c r="CX34" s="319">
        <f>SUM(DC34,DH34)</f>
        <v>96</v>
      </c>
      <c r="CY34" s="319"/>
      <c r="CZ34" s="319"/>
      <c r="DA34" s="319"/>
      <c r="DB34" s="161"/>
      <c r="DC34" s="319">
        <v>45</v>
      </c>
      <c r="DD34" s="319"/>
      <c r="DE34" s="319"/>
      <c r="DF34" s="319"/>
      <c r="DG34" s="161"/>
      <c r="DH34" s="319">
        <v>51</v>
      </c>
      <c r="DI34" s="319"/>
      <c r="DJ34" s="319"/>
      <c r="DK34" s="319"/>
    </row>
    <row r="35" spans="1:116" ht="10.5" customHeight="1" x14ac:dyDescent="0.15">
      <c r="F35" s="317">
        <v>23</v>
      </c>
      <c r="G35" s="317"/>
      <c r="H35" s="325">
        <f t="shared" si="6"/>
        <v>1031</v>
      </c>
      <c r="I35" s="291"/>
      <c r="J35" s="291"/>
      <c r="K35" s="291"/>
      <c r="L35" s="291"/>
      <c r="M35" s="161"/>
      <c r="N35" s="319">
        <f>SUM(S35,X35)</f>
        <v>704</v>
      </c>
      <c r="O35" s="319"/>
      <c r="P35" s="319"/>
      <c r="Q35" s="319"/>
      <c r="R35" s="161"/>
      <c r="S35" s="319">
        <v>358</v>
      </c>
      <c r="T35" s="319"/>
      <c r="U35" s="319"/>
      <c r="V35" s="319"/>
      <c r="W35" s="161"/>
      <c r="X35" s="319">
        <v>346</v>
      </c>
      <c r="Y35" s="319"/>
      <c r="Z35" s="319"/>
      <c r="AA35" s="319"/>
      <c r="AB35" s="161"/>
      <c r="AC35" s="319">
        <f>SUM(AH35,AM35)</f>
        <v>258</v>
      </c>
      <c r="AD35" s="319"/>
      <c r="AE35" s="319"/>
      <c r="AF35" s="319"/>
      <c r="AG35" s="161"/>
      <c r="AH35" s="319">
        <v>136</v>
      </c>
      <c r="AI35" s="319"/>
      <c r="AJ35" s="319"/>
      <c r="AK35" s="319"/>
      <c r="AL35" s="161"/>
      <c r="AM35" s="319">
        <v>122</v>
      </c>
      <c r="AN35" s="319"/>
      <c r="AO35" s="319"/>
      <c r="AP35" s="319"/>
      <c r="AQ35" s="161"/>
      <c r="AR35" s="319">
        <f>SUM(AW35,BB35)</f>
        <v>69</v>
      </c>
      <c r="AS35" s="319"/>
      <c r="AT35" s="319"/>
      <c r="AU35" s="319"/>
      <c r="AV35" s="161"/>
      <c r="AW35" s="319">
        <v>36</v>
      </c>
      <c r="AX35" s="319"/>
      <c r="AY35" s="319"/>
      <c r="AZ35" s="319"/>
      <c r="BA35" s="161"/>
      <c r="BB35" s="319">
        <v>33</v>
      </c>
      <c r="BC35" s="319"/>
      <c r="BD35" s="319"/>
      <c r="BE35" s="319"/>
      <c r="BF35" s="161"/>
      <c r="BG35" s="161"/>
      <c r="BH35" s="161"/>
      <c r="BI35" s="161"/>
      <c r="BJ35" s="161"/>
      <c r="BK35" s="161"/>
      <c r="BL35" s="320">
        <v>78</v>
      </c>
      <c r="BM35" s="320"/>
      <c r="BN35" s="325">
        <f t="shared" si="7"/>
        <v>1445</v>
      </c>
      <c r="BO35" s="291"/>
      <c r="BP35" s="291"/>
      <c r="BQ35" s="291"/>
      <c r="BR35" s="291"/>
      <c r="BS35" s="161"/>
      <c r="BT35" s="319">
        <f>SUM(BY35,CD35)</f>
        <v>972</v>
      </c>
      <c r="BU35" s="319"/>
      <c r="BV35" s="319"/>
      <c r="BW35" s="319"/>
      <c r="BX35" s="161"/>
      <c r="BY35" s="319">
        <v>451</v>
      </c>
      <c r="BZ35" s="319"/>
      <c r="CA35" s="319"/>
      <c r="CB35" s="319"/>
      <c r="CC35" s="161"/>
      <c r="CD35" s="319">
        <v>521</v>
      </c>
      <c r="CE35" s="319"/>
      <c r="CF35" s="319"/>
      <c r="CG35" s="319"/>
      <c r="CH35" s="161"/>
      <c r="CI35" s="319">
        <f>SUM(CN35,CS35)</f>
        <v>389</v>
      </c>
      <c r="CJ35" s="319"/>
      <c r="CK35" s="319"/>
      <c r="CL35" s="319"/>
      <c r="CM35" s="161"/>
      <c r="CN35" s="319">
        <v>168</v>
      </c>
      <c r="CO35" s="319"/>
      <c r="CP35" s="319"/>
      <c r="CQ35" s="319"/>
      <c r="CR35" s="161"/>
      <c r="CS35" s="319">
        <v>221</v>
      </c>
      <c r="CT35" s="319"/>
      <c r="CU35" s="319"/>
      <c r="CV35" s="319"/>
      <c r="CW35" s="161"/>
      <c r="CX35" s="319">
        <f>SUM(DC35,DH35)</f>
        <v>84</v>
      </c>
      <c r="CY35" s="319"/>
      <c r="CZ35" s="319"/>
      <c r="DA35" s="319"/>
      <c r="DB35" s="161"/>
      <c r="DC35" s="319">
        <v>40</v>
      </c>
      <c r="DD35" s="319"/>
      <c r="DE35" s="319"/>
      <c r="DF35" s="319"/>
      <c r="DG35" s="161"/>
      <c r="DH35" s="319">
        <v>44</v>
      </c>
      <c r="DI35" s="319"/>
      <c r="DJ35" s="319"/>
      <c r="DK35" s="319"/>
    </row>
    <row r="36" spans="1:116" ht="10.5" customHeight="1" x14ac:dyDescent="0.15">
      <c r="F36" s="317">
        <v>24</v>
      </c>
      <c r="G36" s="317"/>
      <c r="H36" s="325">
        <f t="shared" si="6"/>
        <v>969</v>
      </c>
      <c r="I36" s="291"/>
      <c r="J36" s="291"/>
      <c r="K36" s="291"/>
      <c r="L36" s="291"/>
      <c r="M36" s="161"/>
      <c r="N36" s="319">
        <f>SUM(S36,X36)</f>
        <v>677</v>
      </c>
      <c r="O36" s="319"/>
      <c r="P36" s="319"/>
      <c r="Q36" s="319"/>
      <c r="R36" s="161"/>
      <c r="S36" s="319">
        <v>313</v>
      </c>
      <c r="T36" s="319"/>
      <c r="U36" s="319"/>
      <c r="V36" s="319"/>
      <c r="W36" s="161"/>
      <c r="X36" s="319">
        <v>364</v>
      </c>
      <c r="Y36" s="319"/>
      <c r="Z36" s="319"/>
      <c r="AA36" s="319"/>
      <c r="AB36" s="161"/>
      <c r="AC36" s="319">
        <f>SUM(AH36,AM36)</f>
        <v>233</v>
      </c>
      <c r="AD36" s="319"/>
      <c r="AE36" s="319"/>
      <c r="AF36" s="319"/>
      <c r="AG36" s="161"/>
      <c r="AH36" s="319">
        <v>124</v>
      </c>
      <c r="AI36" s="319"/>
      <c r="AJ36" s="319"/>
      <c r="AK36" s="319"/>
      <c r="AL36" s="161"/>
      <c r="AM36" s="319">
        <v>109</v>
      </c>
      <c r="AN36" s="319"/>
      <c r="AO36" s="319"/>
      <c r="AP36" s="319"/>
      <c r="AQ36" s="161"/>
      <c r="AR36" s="319">
        <f>SUM(AW36,BB36)</f>
        <v>59</v>
      </c>
      <c r="AS36" s="319"/>
      <c r="AT36" s="319"/>
      <c r="AU36" s="319"/>
      <c r="AV36" s="161"/>
      <c r="AW36" s="319">
        <v>29</v>
      </c>
      <c r="AX36" s="319"/>
      <c r="AY36" s="319"/>
      <c r="AZ36" s="319"/>
      <c r="BA36" s="161"/>
      <c r="BB36" s="319">
        <v>30</v>
      </c>
      <c r="BC36" s="319"/>
      <c r="BD36" s="319"/>
      <c r="BE36" s="319"/>
      <c r="BF36" s="161"/>
      <c r="BG36" s="161"/>
      <c r="BH36" s="161"/>
      <c r="BI36" s="161"/>
      <c r="BJ36" s="161"/>
      <c r="BK36" s="161"/>
      <c r="BL36" s="320">
        <v>79</v>
      </c>
      <c r="BM36" s="320"/>
      <c r="BN36" s="325">
        <f t="shared" si="7"/>
        <v>1314</v>
      </c>
      <c r="BO36" s="291"/>
      <c r="BP36" s="291"/>
      <c r="BQ36" s="291"/>
      <c r="BR36" s="291"/>
      <c r="BS36" s="161"/>
      <c r="BT36" s="319">
        <f>SUM(BY36,CD36)</f>
        <v>890</v>
      </c>
      <c r="BU36" s="319"/>
      <c r="BV36" s="319"/>
      <c r="BW36" s="319"/>
      <c r="BX36" s="161"/>
      <c r="BY36" s="319">
        <v>408</v>
      </c>
      <c r="BZ36" s="319"/>
      <c r="CA36" s="319"/>
      <c r="CB36" s="319"/>
      <c r="CC36" s="161"/>
      <c r="CD36" s="319">
        <v>482</v>
      </c>
      <c r="CE36" s="319"/>
      <c r="CF36" s="319"/>
      <c r="CG36" s="319"/>
      <c r="CH36" s="161"/>
      <c r="CI36" s="319">
        <f>SUM(CN36,CS36)</f>
        <v>336</v>
      </c>
      <c r="CJ36" s="319"/>
      <c r="CK36" s="319"/>
      <c r="CL36" s="319"/>
      <c r="CM36" s="161"/>
      <c r="CN36" s="319">
        <v>154</v>
      </c>
      <c r="CO36" s="319"/>
      <c r="CP36" s="319"/>
      <c r="CQ36" s="319"/>
      <c r="CR36" s="161"/>
      <c r="CS36" s="319">
        <v>182</v>
      </c>
      <c r="CT36" s="319"/>
      <c r="CU36" s="319"/>
      <c r="CV36" s="319"/>
      <c r="CW36" s="161"/>
      <c r="CX36" s="319">
        <f>SUM(DC36,DH36)</f>
        <v>88</v>
      </c>
      <c r="CY36" s="319"/>
      <c r="CZ36" s="319"/>
      <c r="DA36" s="319"/>
      <c r="DB36" s="161"/>
      <c r="DC36" s="319">
        <v>55</v>
      </c>
      <c r="DD36" s="319"/>
      <c r="DE36" s="319"/>
      <c r="DF36" s="319"/>
      <c r="DG36" s="161"/>
      <c r="DH36" s="319">
        <v>33</v>
      </c>
      <c r="DI36" s="319"/>
      <c r="DJ36" s="319"/>
      <c r="DK36" s="319"/>
    </row>
    <row r="37" spans="1:116" s="39" customFormat="1" ht="12" customHeight="1" x14ac:dyDescent="0.15">
      <c r="A37" s="329" t="s">
        <v>136</v>
      </c>
      <c r="B37" s="329"/>
      <c r="C37" s="329"/>
      <c r="D37" s="329"/>
      <c r="E37" s="329"/>
      <c r="F37" s="41"/>
      <c r="G37" s="41"/>
      <c r="H37" s="330">
        <f t="shared" si="6"/>
        <v>5203</v>
      </c>
      <c r="I37" s="328"/>
      <c r="J37" s="328"/>
      <c r="K37" s="328"/>
      <c r="L37" s="328"/>
      <c r="M37" s="168"/>
      <c r="N37" s="328">
        <f>SUM(N38:Q42)</f>
        <v>3574</v>
      </c>
      <c r="O37" s="328"/>
      <c r="P37" s="328"/>
      <c r="Q37" s="328"/>
      <c r="R37" s="163"/>
      <c r="S37" s="328">
        <f>SUM(S38:V42)</f>
        <v>1833</v>
      </c>
      <c r="T37" s="328"/>
      <c r="U37" s="328"/>
      <c r="V37" s="328"/>
      <c r="W37" s="163"/>
      <c r="X37" s="328">
        <f>SUM(X38:AA42)</f>
        <v>1741</v>
      </c>
      <c r="Y37" s="328"/>
      <c r="Z37" s="328"/>
      <c r="AA37" s="328"/>
      <c r="AB37" s="168"/>
      <c r="AC37" s="328">
        <f>SUM(AC38:AF42)</f>
        <v>1244</v>
      </c>
      <c r="AD37" s="328"/>
      <c r="AE37" s="328"/>
      <c r="AF37" s="328"/>
      <c r="AG37" s="163"/>
      <c r="AH37" s="328">
        <f>SUM(AH38:AK42)</f>
        <v>671</v>
      </c>
      <c r="AI37" s="328"/>
      <c r="AJ37" s="328"/>
      <c r="AK37" s="328"/>
      <c r="AL37" s="163"/>
      <c r="AM37" s="328">
        <f>SUM(AM38:AP42)</f>
        <v>573</v>
      </c>
      <c r="AN37" s="328"/>
      <c r="AO37" s="328"/>
      <c r="AP37" s="328"/>
      <c r="AQ37" s="168"/>
      <c r="AR37" s="328">
        <f>SUM(AR38:AU42)</f>
        <v>385</v>
      </c>
      <c r="AS37" s="328"/>
      <c r="AT37" s="328"/>
      <c r="AU37" s="328"/>
      <c r="AV37" s="163"/>
      <c r="AW37" s="328">
        <f>SUM(AW38:AZ42)</f>
        <v>189</v>
      </c>
      <c r="AX37" s="328"/>
      <c r="AY37" s="328"/>
      <c r="AZ37" s="328"/>
      <c r="BA37" s="163"/>
      <c r="BB37" s="328">
        <f>SUM(BB38:BE42)</f>
        <v>196</v>
      </c>
      <c r="BC37" s="328"/>
      <c r="BD37" s="328"/>
      <c r="BE37" s="328"/>
      <c r="BF37" s="168"/>
      <c r="BG37" s="335" t="s">
        <v>189</v>
      </c>
      <c r="BH37" s="335"/>
      <c r="BI37" s="335"/>
      <c r="BJ37" s="335"/>
      <c r="BK37" s="335"/>
      <c r="BL37" s="167"/>
      <c r="BM37" s="167"/>
      <c r="BN37" s="333">
        <f t="shared" si="7"/>
        <v>4777</v>
      </c>
      <c r="BO37" s="334"/>
      <c r="BP37" s="334"/>
      <c r="BQ37" s="334"/>
      <c r="BR37" s="334"/>
      <c r="BS37" s="169"/>
      <c r="BT37" s="334">
        <f>SUM(BT38:BW42)</f>
        <v>3145</v>
      </c>
      <c r="BU37" s="334"/>
      <c r="BV37" s="334"/>
      <c r="BW37" s="334"/>
      <c r="BX37" s="164"/>
      <c r="BY37" s="334">
        <f>SUM(BY38:CB42)</f>
        <v>1436</v>
      </c>
      <c r="BZ37" s="334"/>
      <c r="CA37" s="334"/>
      <c r="CB37" s="334"/>
      <c r="CC37" s="164"/>
      <c r="CD37" s="334">
        <f>SUM(CD38:CG42)</f>
        <v>1709</v>
      </c>
      <c r="CE37" s="334"/>
      <c r="CF37" s="334"/>
      <c r="CG37" s="334"/>
      <c r="CH37" s="169"/>
      <c r="CI37" s="334">
        <f>SUM(CI38:CL42)</f>
        <v>1335</v>
      </c>
      <c r="CJ37" s="334"/>
      <c r="CK37" s="334"/>
      <c r="CL37" s="334"/>
      <c r="CM37" s="164"/>
      <c r="CN37" s="334">
        <f>SUM(CN38:CQ42)</f>
        <v>582</v>
      </c>
      <c r="CO37" s="334"/>
      <c r="CP37" s="334"/>
      <c r="CQ37" s="334"/>
      <c r="CR37" s="164"/>
      <c r="CS37" s="334">
        <f>SUM(CS38:CV42)</f>
        <v>753</v>
      </c>
      <c r="CT37" s="334"/>
      <c r="CU37" s="334"/>
      <c r="CV37" s="334"/>
      <c r="CW37" s="169"/>
      <c r="CX37" s="334">
        <f>SUM(CX38:DA42)</f>
        <v>297</v>
      </c>
      <c r="CY37" s="334"/>
      <c r="CZ37" s="334"/>
      <c r="DA37" s="334"/>
      <c r="DB37" s="164"/>
      <c r="DC37" s="334">
        <f>SUM(DC38:DF42)</f>
        <v>137</v>
      </c>
      <c r="DD37" s="334"/>
      <c r="DE37" s="334"/>
      <c r="DF37" s="334"/>
      <c r="DG37" s="164"/>
      <c r="DH37" s="334">
        <f>SUM(DH38:DK42)</f>
        <v>160</v>
      </c>
      <c r="DI37" s="334"/>
      <c r="DJ37" s="334"/>
      <c r="DK37" s="334"/>
      <c r="DL37" s="44"/>
    </row>
    <row r="38" spans="1:116" ht="10.5" customHeight="1" x14ac:dyDescent="0.15">
      <c r="F38" s="317">
        <v>25</v>
      </c>
      <c r="G38" s="317"/>
      <c r="H38" s="325">
        <f t="shared" si="6"/>
        <v>1026</v>
      </c>
      <c r="I38" s="291"/>
      <c r="J38" s="291"/>
      <c r="K38" s="291"/>
      <c r="L38" s="291"/>
      <c r="M38" s="161"/>
      <c r="N38" s="319">
        <f>SUM(S38,X38)</f>
        <v>711</v>
      </c>
      <c r="O38" s="319"/>
      <c r="P38" s="319"/>
      <c r="Q38" s="319"/>
      <c r="R38" s="161"/>
      <c r="S38" s="319">
        <v>360</v>
      </c>
      <c r="T38" s="319"/>
      <c r="U38" s="319"/>
      <c r="V38" s="319"/>
      <c r="W38" s="161"/>
      <c r="X38" s="319">
        <v>351</v>
      </c>
      <c r="Y38" s="319"/>
      <c r="Z38" s="319"/>
      <c r="AA38" s="319"/>
      <c r="AB38" s="161"/>
      <c r="AC38" s="319">
        <f>SUM(AH38,AM38)</f>
        <v>247</v>
      </c>
      <c r="AD38" s="319"/>
      <c r="AE38" s="319"/>
      <c r="AF38" s="319"/>
      <c r="AG38" s="161"/>
      <c r="AH38" s="319">
        <v>135</v>
      </c>
      <c r="AI38" s="319"/>
      <c r="AJ38" s="319"/>
      <c r="AK38" s="319"/>
      <c r="AL38" s="161"/>
      <c r="AM38" s="319">
        <v>112</v>
      </c>
      <c r="AN38" s="319"/>
      <c r="AO38" s="319"/>
      <c r="AP38" s="319"/>
      <c r="AQ38" s="161"/>
      <c r="AR38" s="319">
        <f>SUM(AW38,BB38)</f>
        <v>68</v>
      </c>
      <c r="AS38" s="319"/>
      <c r="AT38" s="319"/>
      <c r="AU38" s="319"/>
      <c r="AV38" s="161"/>
      <c r="AW38" s="319">
        <v>35</v>
      </c>
      <c r="AX38" s="319"/>
      <c r="AY38" s="319"/>
      <c r="AZ38" s="319"/>
      <c r="BA38" s="161"/>
      <c r="BB38" s="319">
        <v>33</v>
      </c>
      <c r="BC38" s="319"/>
      <c r="BD38" s="319"/>
      <c r="BE38" s="319"/>
      <c r="BF38" s="161"/>
      <c r="BG38" s="161"/>
      <c r="BH38" s="161"/>
      <c r="BI38" s="161"/>
      <c r="BJ38" s="161"/>
      <c r="BK38" s="161"/>
      <c r="BL38" s="320">
        <v>80</v>
      </c>
      <c r="BM38" s="320"/>
      <c r="BN38" s="325">
        <f t="shared" si="7"/>
        <v>1151</v>
      </c>
      <c r="BO38" s="291"/>
      <c r="BP38" s="291"/>
      <c r="BQ38" s="291"/>
      <c r="BR38" s="291"/>
      <c r="BS38" s="161"/>
      <c r="BT38" s="319">
        <f>SUM(BY38,CD38)</f>
        <v>782</v>
      </c>
      <c r="BU38" s="319"/>
      <c r="BV38" s="319"/>
      <c r="BW38" s="319"/>
      <c r="BX38" s="161"/>
      <c r="BY38" s="319">
        <v>368</v>
      </c>
      <c r="BZ38" s="319"/>
      <c r="CA38" s="319"/>
      <c r="CB38" s="319"/>
      <c r="CC38" s="161"/>
      <c r="CD38" s="319">
        <v>414</v>
      </c>
      <c r="CE38" s="319"/>
      <c r="CF38" s="319"/>
      <c r="CG38" s="319"/>
      <c r="CH38" s="161"/>
      <c r="CI38" s="319">
        <f>SUM(CN38,CS38)</f>
        <v>291</v>
      </c>
      <c r="CJ38" s="319"/>
      <c r="CK38" s="319"/>
      <c r="CL38" s="319"/>
      <c r="CM38" s="161"/>
      <c r="CN38" s="319">
        <v>123</v>
      </c>
      <c r="CO38" s="319"/>
      <c r="CP38" s="319"/>
      <c r="CQ38" s="319"/>
      <c r="CR38" s="161"/>
      <c r="CS38" s="319">
        <v>168</v>
      </c>
      <c r="CT38" s="319"/>
      <c r="CU38" s="319"/>
      <c r="CV38" s="319"/>
      <c r="CW38" s="161"/>
      <c r="CX38" s="319">
        <f>SUM(DC38,DH38)</f>
        <v>78</v>
      </c>
      <c r="CY38" s="319"/>
      <c r="CZ38" s="319"/>
      <c r="DA38" s="319"/>
      <c r="DB38" s="161"/>
      <c r="DC38" s="319">
        <v>39</v>
      </c>
      <c r="DD38" s="319"/>
      <c r="DE38" s="319"/>
      <c r="DF38" s="319"/>
      <c r="DG38" s="161"/>
      <c r="DH38" s="319">
        <v>39</v>
      </c>
      <c r="DI38" s="319"/>
      <c r="DJ38" s="319"/>
      <c r="DK38" s="319"/>
    </row>
    <row r="39" spans="1:116" ht="10.5" customHeight="1" x14ac:dyDescent="0.15">
      <c r="F39" s="317">
        <v>26</v>
      </c>
      <c r="G39" s="317"/>
      <c r="H39" s="325">
        <f t="shared" si="6"/>
        <v>1066</v>
      </c>
      <c r="I39" s="291"/>
      <c r="J39" s="291"/>
      <c r="K39" s="291"/>
      <c r="L39" s="291"/>
      <c r="M39" s="161"/>
      <c r="N39" s="319">
        <f>SUM(S39,X39)</f>
        <v>711</v>
      </c>
      <c r="O39" s="319"/>
      <c r="P39" s="319"/>
      <c r="Q39" s="319"/>
      <c r="R39" s="161"/>
      <c r="S39" s="319">
        <v>364</v>
      </c>
      <c r="T39" s="319"/>
      <c r="U39" s="319"/>
      <c r="V39" s="319"/>
      <c r="W39" s="161"/>
      <c r="X39" s="319">
        <v>347</v>
      </c>
      <c r="Y39" s="319"/>
      <c r="Z39" s="319"/>
      <c r="AA39" s="319"/>
      <c r="AB39" s="161"/>
      <c r="AC39" s="319">
        <f>SUM(AH39,AM39)</f>
        <v>263</v>
      </c>
      <c r="AD39" s="319"/>
      <c r="AE39" s="319"/>
      <c r="AF39" s="319"/>
      <c r="AG39" s="161"/>
      <c r="AH39" s="319">
        <v>133</v>
      </c>
      <c r="AI39" s="319"/>
      <c r="AJ39" s="319"/>
      <c r="AK39" s="319"/>
      <c r="AL39" s="161"/>
      <c r="AM39" s="319">
        <v>130</v>
      </c>
      <c r="AN39" s="319"/>
      <c r="AO39" s="319"/>
      <c r="AP39" s="319"/>
      <c r="AQ39" s="161"/>
      <c r="AR39" s="319">
        <f>SUM(AW39,BB39)</f>
        <v>92</v>
      </c>
      <c r="AS39" s="319"/>
      <c r="AT39" s="319"/>
      <c r="AU39" s="319"/>
      <c r="AV39" s="161"/>
      <c r="AW39" s="319">
        <v>44</v>
      </c>
      <c r="AX39" s="319"/>
      <c r="AY39" s="319"/>
      <c r="AZ39" s="319"/>
      <c r="BA39" s="161"/>
      <c r="BB39" s="319">
        <v>48</v>
      </c>
      <c r="BC39" s="319"/>
      <c r="BD39" s="319"/>
      <c r="BE39" s="319"/>
      <c r="BF39" s="161"/>
      <c r="BG39" s="161"/>
      <c r="BH39" s="161"/>
      <c r="BI39" s="161"/>
      <c r="BJ39" s="161"/>
      <c r="BK39" s="161"/>
      <c r="BL39" s="320">
        <v>81</v>
      </c>
      <c r="BM39" s="320"/>
      <c r="BN39" s="325">
        <f t="shared" si="7"/>
        <v>871</v>
      </c>
      <c r="BO39" s="291"/>
      <c r="BP39" s="291"/>
      <c r="BQ39" s="291"/>
      <c r="BR39" s="291"/>
      <c r="BS39" s="161"/>
      <c r="BT39" s="319">
        <f>SUM(BY39,CD39)</f>
        <v>574</v>
      </c>
      <c r="BU39" s="319"/>
      <c r="BV39" s="319"/>
      <c r="BW39" s="319"/>
      <c r="BX39" s="161"/>
      <c r="BY39" s="319">
        <v>268</v>
      </c>
      <c r="BZ39" s="319"/>
      <c r="CA39" s="319"/>
      <c r="CB39" s="319"/>
      <c r="CC39" s="161"/>
      <c r="CD39" s="319">
        <v>306</v>
      </c>
      <c r="CE39" s="319"/>
      <c r="CF39" s="319"/>
      <c r="CG39" s="319"/>
      <c r="CH39" s="161"/>
      <c r="CI39" s="319">
        <f>SUM(CN39,CS39)</f>
        <v>251</v>
      </c>
      <c r="CJ39" s="319"/>
      <c r="CK39" s="319"/>
      <c r="CL39" s="319"/>
      <c r="CM39" s="161"/>
      <c r="CN39" s="319">
        <v>112</v>
      </c>
      <c r="CO39" s="319"/>
      <c r="CP39" s="319"/>
      <c r="CQ39" s="319"/>
      <c r="CR39" s="161"/>
      <c r="CS39" s="319">
        <v>139</v>
      </c>
      <c r="CT39" s="319"/>
      <c r="CU39" s="319"/>
      <c r="CV39" s="319"/>
      <c r="CW39" s="161"/>
      <c r="CX39" s="319">
        <f>SUM(DC39,DH39)</f>
        <v>46</v>
      </c>
      <c r="CY39" s="319"/>
      <c r="CZ39" s="319"/>
      <c r="DA39" s="319"/>
      <c r="DB39" s="161"/>
      <c r="DC39" s="319">
        <v>21</v>
      </c>
      <c r="DD39" s="319"/>
      <c r="DE39" s="319"/>
      <c r="DF39" s="319"/>
      <c r="DG39" s="161"/>
      <c r="DH39" s="319">
        <v>25</v>
      </c>
      <c r="DI39" s="319"/>
      <c r="DJ39" s="319"/>
      <c r="DK39" s="319"/>
    </row>
    <row r="40" spans="1:116" ht="10.5" customHeight="1" x14ac:dyDescent="0.15">
      <c r="F40" s="317">
        <v>27</v>
      </c>
      <c r="G40" s="317"/>
      <c r="H40" s="325">
        <f t="shared" si="6"/>
        <v>1023</v>
      </c>
      <c r="I40" s="291"/>
      <c r="J40" s="291"/>
      <c r="K40" s="291"/>
      <c r="L40" s="291"/>
      <c r="M40" s="161"/>
      <c r="N40" s="319">
        <f>SUM(S40,X40)</f>
        <v>739</v>
      </c>
      <c r="O40" s="319"/>
      <c r="P40" s="319"/>
      <c r="Q40" s="319"/>
      <c r="R40" s="161"/>
      <c r="S40" s="319">
        <v>369</v>
      </c>
      <c r="T40" s="319"/>
      <c r="U40" s="319"/>
      <c r="V40" s="319"/>
      <c r="W40" s="161"/>
      <c r="X40" s="319">
        <v>370</v>
      </c>
      <c r="Y40" s="319"/>
      <c r="Z40" s="319"/>
      <c r="AA40" s="319"/>
      <c r="AB40" s="161"/>
      <c r="AC40" s="319">
        <f>SUM(AH40,AM40)</f>
        <v>217</v>
      </c>
      <c r="AD40" s="319"/>
      <c r="AE40" s="319"/>
      <c r="AF40" s="319"/>
      <c r="AG40" s="161"/>
      <c r="AH40" s="319">
        <v>117</v>
      </c>
      <c r="AI40" s="319"/>
      <c r="AJ40" s="319"/>
      <c r="AK40" s="319"/>
      <c r="AL40" s="161"/>
      <c r="AM40" s="319">
        <v>100</v>
      </c>
      <c r="AN40" s="319"/>
      <c r="AO40" s="319"/>
      <c r="AP40" s="319"/>
      <c r="AQ40" s="161"/>
      <c r="AR40" s="319">
        <f>SUM(AW40,BB40)</f>
        <v>67</v>
      </c>
      <c r="AS40" s="319"/>
      <c r="AT40" s="319"/>
      <c r="AU40" s="319"/>
      <c r="AV40" s="161"/>
      <c r="AW40" s="319">
        <v>35</v>
      </c>
      <c r="AX40" s="319"/>
      <c r="AY40" s="319"/>
      <c r="AZ40" s="319"/>
      <c r="BA40" s="161"/>
      <c r="BB40" s="319">
        <v>32</v>
      </c>
      <c r="BC40" s="319"/>
      <c r="BD40" s="319"/>
      <c r="BE40" s="319"/>
      <c r="BF40" s="161"/>
      <c r="BG40" s="161"/>
      <c r="BH40" s="161"/>
      <c r="BI40" s="161"/>
      <c r="BJ40" s="161"/>
      <c r="BK40" s="161"/>
      <c r="BL40" s="320">
        <v>82</v>
      </c>
      <c r="BM40" s="320"/>
      <c r="BN40" s="325">
        <f t="shared" si="7"/>
        <v>985</v>
      </c>
      <c r="BO40" s="291"/>
      <c r="BP40" s="291"/>
      <c r="BQ40" s="291"/>
      <c r="BR40" s="291"/>
      <c r="BS40" s="161"/>
      <c r="BT40" s="319">
        <f>SUM(BY40,CD40)</f>
        <v>638</v>
      </c>
      <c r="BU40" s="319"/>
      <c r="BV40" s="319"/>
      <c r="BW40" s="319"/>
      <c r="BX40" s="161"/>
      <c r="BY40" s="319">
        <v>287</v>
      </c>
      <c r="BZ40" s="319"/>
      <c r="CA40" s="319"/>
      <c r="CB40" s="319"/>
      <c r="CC40" s="161"/>
      <c r="CD40" s="319">
        <v>351</v>
      </c>
      <c r="CE40" s="319"/>
      <c r="CF40" s="319"/>
      <c r="CG40" s="319"/>
      <c r="CH40" s="161"/>
      <c r="CI40" s="319">
        <f>SUM(CN40,CS40)</f>
        <v>295</v>
      </c>
      <c r="CJ40" s="319"/>
      <c r="CK40" s="319"/>
      <c r="CL40" s="319"/>
      <c r="CM40" s="161"/>
      <c r="CN40" s="319">
        <v>136</v>
      </c>
      <c r="CO40" s="319"/>
      <c r="CP40" s="319"/>
      <c r="CQ40" s="319"/>
      <c r="CR40" s="161"/>
      <c r="CS40" s="319">
        <v>159</v>
      </c>
      <c r="CT40" s="319"/>
      <c r="CU40" s="319"/>
      <c r="CV40" s="319"/>
      <c r="CW40" s="161"/>
      <c r="CX40" s="319">
        <f>SUM(DC40,DH40)</f>
        <v>52</v>
      </c>
      <c r="CY40" s="319"/>
      <c r="CZ40" s="319"/>
      <c r="DA40" s="319"/>
      <c r="DB40" s="161"/>
      <c r="DC40" s="319">
        <v>26</v>
      </c>
      <c r="DD40" s="319"/>
      <c r="DE40" s="319"/>
      <c r="DF40" s="319"/>
      <c r="DG40" s="161"/>
      <c r="DH40" s="319">
        <v>26</v>
      </c>
      <c r="DI40" s="319"/>
      <c r="DJ40" s="319"/>
      <c r="DK40" s="319"/>
    </row>
    <row r="41" spans="1:116" ht="10.5" customHeight="1" x14ac:dyDescent="0.15">
      <c r="F41" s="317">
        <v>28</v>
      </c>
      <c r="G41" s="317"/>
      <c r="H41" s="325">
        <f t="shared" si="6"/>
        <v>980</v>
      </c>
      <c r="I41" s="291"/>
      <c r="J41" s="291"/>
      <c r="K41" s="291"/>
      <c r="L41" s="291"/>
      <c r="M41" s="161"/>
      <c r="N41" s="319">
        <f>SUM(S41,X41)</f>
        <v>660</v>
      </c>
      <c r="O41" s="319"/>
      <c r="P41" s="319"/>
      <c r="Q41" s="319"/>
      <c r="R41" s="161"/>
      <c r="S41" s="319">
        <v>345</v>
      </c>
      <c r="T41" s="319"/>
      <c r="U41" s="319"/>
      <c r="V41" s="319"/>
      <c r="W41" s="161"/>
      <c r="X41" s="319">
        <v>315</v>
      </c>
      <c r="Y41" s="319"/>
      <c r="Z41" s="319"/>
      <c r="AA41" s="319"/>
      <c r="AB41" s="161"/>
      <c r="AC41" s="319">
        <f>SUM(AH41,AM41)</f>
        <v>255</v>
      </c>
      <c r="AD41" s="319"/>
      <c r="AE41" s="319"/>
      <c r="AF41" s="319"/>
      <c r="AG41" s="161"/>
      <c r="AH41" s="319">
        <v>145</v>
      </c>
      <c r="AI41" s="319"/>
      <c r="AJ41" s="319"/>
      <c r="AK41" s="319"/>
      <c r="AL41" s="161"/>
      <c r="AM41" s="319">
        <v>110</v>
      </c>
      <c r="AN41" s="319"/>
      <c r="AO41" s="319"/>
      <c r="AP41" s="319"/>
      <c r="AQ41" s="161"/>
      <c r="AR41" s="319">
        <f>SUM(AW41,BB41)</f>
        <v>65</v>
      </c>
      <c r="AS41" s="319"/>
      <c r="AT41" s="319"/>
      <c r="AU41" s="319"/>
      <c r="AV41" s="161"/>
      <c r="AW41" s="319">
        <v>29</v>
      </c>
      <c r="AX41" s="319"/>
      <c r="AY41" s="319"/>
      <c r="AZ41" s="319"/>
      <c r="BA41" s="161"/>
      <c r="BB41" s="319">
        <v>36</v>
      </c>
      <c r="BC41" s="319"/>
      <c r="BD41" s="319"/>
      <c r="BE41" s="319"/>
      <c r="BF41" s="161"/>
      <c r="BG41" s="161"/>
      <c r="BH41" s="161"/>
      <c r="BI41" s="161"/>
      <c r="BJ41" s="161"/>
      <c r="BK41" s="161"/>
      <c r="BL41" s="320">
        <v>83</v>
      </c>
      <c r="BM41" s="320"/>
      <c r="BN41" s="325">
        <f t="shared" si="7"/>
        <v>908</v>
      </c>
      <c r="BO41" s="291"/>
      <c r="BP41" s="291"/>
      <c r="BQ41" s="291"/>
      <c r="BR41" s="291"/>
      <c r="BS41" s="161"/>
      <c r="BT41" s="319">
        <f>SUM(BY41,CD41)</f>
        <v>615</v>
      </c>
      <c r="BU41" s="319"/>
      <c r="BV41" s="319"/>
      <c r="BW41" s="319"/>
      <c r="BX41" s="161"/>
      <c r="BY41" s="319">
        <v>278</v>
      </c>
      <c r="BZ41" s="319"/>
      <c r="CA41" s="319"/>
      <c r="CB41" s="319"/>
      <c r="CC41" s="161"/>
      <c r="CD41" s="319">
        <v>337</v>
      </c>
      <c r="CE41" s="319"/>
      <c r="CF41" s="319"/>
      <c r="CG41" s="319"/>
      <c r="CH41" s="161"/>
      <c r="CI41" s="319">
        <f>SUM(CN41,CS41)</f>
        <v>249</v>
      </c>
      <c r="CJ41" s="319"/>
      <c r="CK41" s="319"/>
      <c r="CL41" s="319"/>
      <c r="CM41" s="161"/>
      <c r="CN41" s="319">
        <v>102</v>
      </c>
      <c r="CO41" s="319"/>
      <c r="CP41" s="319"/>
      <c r="CQ41" s="319"/>
      <c r="CR41" s="161"/>
      <c r="CS41" s="319">
        <v>147</v>
      </c>
      <c r="CT41" s="319"/>
      <c r="CU41" s="319"/>
      <c r="CV41" s="319"/>
      <c r="CW41" s="161"/>
      <c r="CX41" s="319">
        <f>SUM(DC41,DH41)</f>
        <v>44</v>
      </c>
      <c r="CY41" s="319"/>
      <c r="CZ41" s="319"/>
      <c r="DA41" s="319"/>
      <c r="DB41" s="161"/>
      <c r="DC41" s="319">
        <v>18</v>
      </c>
      <c r="DD41" s="319"/>
      <c r="DE41" s="319"/>
      <c r="DF41" s="319"/>
      <c r="DG41" s="161"/>
      <c r="DH41" s="319">
        <v>26</v>
      </c>
      <c r="DI41" s="319"/>
      <c r="DJ41" s="319"/>
      <c r="DK41" s="319"/>
    </row>
    <row r="42" spans="1:116" ht="10.5" customHeight="1" x14ac:dyDescent="0.15">
      <c r="F42" s="317">
        <v>29</v>
      </c>
      <c r="G42" s="317"/>
      <c r="H42" s="325">
        <f t="shared" si="6"/>
        <v>1108</v>
      </c>
      <c r="I42" s="291"/>
      <c r="J42" s="291"/>
      <c r="K42" s="291"/>
      <c r="L42" s="291"/>
      <c r="M42" s="161"/>
      <c r="N42" s="319">
        <f>SUM(S42,X42)</f>
        <v>753</v>
      </c>
      <c r="O42" s="319"/>
      <c r="P42" s="319"/>
      <c r="Q42" s="319"/>
      <c r="R42" s="161"/>
      <c r="S42" s="319">
        <v>395</v>
      </c>
      <c r="T42" s="319"/>
      <c r="U42" s="319"/>
      <c r="V42" s="319"/>
      <c r="W42" s="161"/>
      <c r="X42" s="319">
        <v>358</v>
      </c>
      <c r="Y42" s="319"/>
      <c r="Z42" s="319"/>
      <c r="AA42" s="319"/>
      <c r="AB42" s="161"/>
      <c r="AC42" s="319">
        <f>SUM(AH42,AM42)</f>
        <v>262</v>
      </c>
      <c r="AD42" s="319"/>
      <c r="AE42" s="319"/>
      <c r="AF42" s="319"/>
      <c r="AG42" s="161"/>
      <c r="AH42" s="319">
        <v>141</v>
      </c>
      <c r="AI42" s="319"/>
      <c r="AJ42" s="319"/>
      <c r="AK42" s="319"/>
      <c r="AL42" s="161"/>
      <c r="AM42" s="319">
        <v>121</v>
      </c>
      <c r="AN42" s="319"/>
      <c r="AO42" s="319"/>
      <c r="AP42" s="319"/>
      <c r="AQ42" s="161"/>
      <c r="AR42" s="319">
        <f>SUM(AW42,BB42)</f>
        <v>93</v>
      </c>
      <c r="AS42" s="319"/>
      <c r="AT42" s="319"/>
      <c r="AU42" s="319"/>
      <c r="AV42" s="161"/>
      <c r="AW42" s="319">
        <v>46</v>
      </c>
      <c r="AX42" s="319"/>
      <c r="AY42" s="319"/>
      <c r="AZ42" s="319"/>
      <c r="BA42" s="161"/>
      <c r="BB42" s="319">
        <v>47</v>
      </c>
      <c r="BC42" s="319"/>
      <c r="BD42" s="319"/>
      <c r="BE42" s="319"/>
      <c r="BF42" s="161"/>
      <c r="BG42" s="161"/>
      <c r="BH42" s="161"/>
      <c r="BI42" s="161"/>
      <c r="BJ42" s="161"/>
      <c r="BK42" s="161"/>
      <c r="BL42" s="320">
        <v>84</v>
      </c>
      <c r="BM42" s="320"/>
      <c r="BN42" s="325">
        <f t="shared" si="7"/>
        <v>862</v>
      </c>
      <c r="BO42" s="291"/>
      <c r="BP42" s="291"/>
      <c r="BQ42" s="291"/>
      <c r="BR42" s="291"/>
      <c r="BS42" s="161"/>
      <c r="BT42" s="319">
        <f>SUM(BY42,CD42)</f>
        <v>536</v>
      </c>
      <c r="BU42" s="319"/>
      <c r="BV42" s="319"/>
      <c r="BW42" s="319"/>
      <c r="BX42" s="161"/>
      <c r="BY42" s="319">
        <v>235</v>
      </c>
      <c r="BZ42" s="319"/>
      <c r="CA42" s="319"/>
      <c r="CB42" s="319"/>
      <c r="CC42" s="161"/>
      <c r="CD42" s="319">
        <v>301</v>
      </c>
      <c r="CE42" s="319"/>
      <c r="CF42" s="319"/>
      <c r="CG42" s="319"/>
      <c r="CH42" s="161"/>
      <c r="CI42" s="319">
        <f>SUM(CN42,CS42)</f>
        <v>249</v>
      </c>
      <c r="CJ42" s="319"/>
      <c r="CK42" s="319"/>
      <c r="CL42" s="319"/>
      <c r="CM42" s="161"/>
      <c r="CN42" s="319">
        <v>109</v>
      </c>
      <c r="CO42" s="319"/>
      <c r="CP42" s="319"/>
      <c r="CQ42" s="319"/>
      <c r="CR42" s="161"/>
      <c r="CS42" s="319">
        <v>140</v>
      </c>
      <c r="CT42" s="319"/>
      <c r="CU42" s="319"/>
      <c r="CV42" s="319"/>
      <c r="CW42" s="161"/>
      <c r="CX42" s="319">
        <f>SUM(DC42,DH42)</f>
        <v>77</v>
      </c>
      <c r="CY42" s="319"/>
      <c r="CZ42" s="319"/>
      <c r="DA42" s="319"/>
      <c r="DB42" s="161"/>
      <c r="DC42" s="319">
        <v>33</v>
      </c>
      <c r="DD42" s="319"/>
      <c r="DE42" s="319"/>
      <c r="DF42" s="319"/>
      <c r="DG42" s="161"/>
      <c r="DH42" s="319">
        <v>44</v>
      </c>
      <c r="DI42" s="319"/>
      <c r="DJ42" s="319"/>
      <c r="DK42" s="319"/>
    </row>
    <row r="43" spans="1:116" s="39" customFormat="1" ht="12" customHeight="1" x14ac:dyDescent="0.15">
      <c r="A43" s="329" t="s">
        <v>191</v>
      </c>
      <c r="B43" s="329"/>
      <c r="C43" s="329"/>
      <c r="D43" s="329"/>
      <c r="E43" s="329"/>
      <c r="F43" s="41"/>
      <c r="G43" s="41"/>
      <c r="H43" s="330">
        <f t="shared" ref="H43:H52" si="8">SUM(N43,AC43,AR43)</f>
        <v>5901</v>
      </c>
      <c r="I43" s="328"/>
      <c r="J43" s="328"/>
      <c r="K43" s="328"/>
      <c r="L43" s="328"/>
      <c r="M43" s="168"/>
      <c r="N43" s="328">
        <f>SUM(N44:Q48)</f>
        <v>4112</v>
      </c>
      <c r="O43" s="328"/>
      <c r="P43" s="328"/>
      <c r="Q43" s="328"/>
      <c r="R43" s="163"/>
      <c r="S43" s="328">
        <f>SUM(S44:V48)</f>
        <v>2113</v>
      </c>
      <c r="T43" s="328"/>
      <c r="U43" s="328"/>
      <c r="V43" s="328"/>
      <c r="W43" s="163"/>
      <c r="X43" s="328">
        <f>SUM(X44:AA48)</f>
        <v>1999</v>
      </c>
      <c r="Y43" s="328"/>
      <c r="Z43" s="328"/>
      <c r="AA43" s="328"/>
      <c r="AB43" s="168"/>
      <c r="AC43" s="328">
        <f>SUM(AC44:AF48)</f>
        <v>1352</v>
      </c>
      <c r="AD43" s="328"/>
      <c r="AE43" s="328"/>
      <c r="AF43" s="328"/>
      <c r="AG43" s="163"/>
      <c r="AH43" s="328">
        <f>SUM(AH44:AK48)</f>
        <v>694</v>
      </c>
      <c r="AI43" s="328"/>
      <c r="AJ43" s="328"/>
      <c r="AK43" s="328"/>
      <c r="AL43" s="163"/>
      <c r="AM43" s="328">
        <f>SUM(AM44:AP48)</f>
        <v>658</v>
      </c>
      <c r="AN43" s="328"/>
      <c r="AO43" s="328"/>
      <c r="AP43" s="328"/>
      <c r="AQ43" s="168"/>
      <c r="AR43" s="328">
        <f>SUM(AR44:AU48)</f>
        <v>437</v>
      </c>
      <c r="AS43" s="328"/>
      <c r="AT43" s="328"/>
      <c r="AU43" s="328"/>
      <c r="AV43" s="163"/>
      <c r="AW43" s="328">
        <f>SUM(AW44:AZ48)</f>
        <v>218</v>
      </c>
      <c r="AX43" s="328"/>
      <c r="AY43" s="328"/>
      <c r="AZ43" s="328"/>
      <c r="BA43" s="163"/>
      <c r="BB43" s="328">
        <f>SUM(BB44:BE48)</f>
        <v>219</v>
      </c>
      <c r="BC43" s="328"/>
      <c r="BD43" s="328"/>
      <c r="BE43" s="328"/>
      <c r="BF43" s="168"/>
      <c r="BG43" s="335" t="s">
        <v>193</v>
      </c>
      <c r="BH43" s="335"/>
      <c r="BI43" s="335"/>
      <c r="BJ43" s="335"/>
      <c r="BK43" s="335"/>
      <c r="BL43" s="167"/>
      <c r="BM43" s="167"/>
      <c r="BN43" s="333">
        <f t="shared" ref="BN43:BN52" si="9">SUM(BT43,CI43,CX43)</f>
        <v>2893</v>
      </c>
      <c r="BO43" s="334"/>
      <c r="BP43" s="334"/>
      <c r="BQ43" s="334"/>
      <c r="BR43" s="334"/>
      <c r="BS43" s="169"/>
      <c r="BT43" s="334">
        <f>SUM(BT44:BW48)</f>
        <v>1919</v>
      </c>
      <c r="BU43" s="334"/>
      <c r="BV43" s="334"/>
      <c r="BW43" s="334"/>
      <c r="BX43" s="164"/>
      <c r="BY43" s="334">
        <f>SUM(BY44:CB48)</f>
        <v>745</v>
      </c>
      <c r="BZ43" s="334"/>
      <c r="CA43" s="334"/>
      <c r="CB43" s="334"/>
      <c r="CC43" s="164"/>
      <c r="CD43" s="334">
        <f>SUM(CD44:CG48)</f>
        <v>1174</v>
      </c>
      <c r="CE43" s="334"/>
      <c r="CF43" s="334"/>
      <c r="CG43" s="334"/>
      <c r="CH43" s="169"/>
      <c r="CI43" s="334">
        <f>SUM(CI44:CL48)</f>
        <v>763</v>
      </c>
      <c r="CJ43" s="334"/>
      <c r="CK43" s="334"/>
      <c r="CL43" s="334"/>
      <c r="CM43" s="164"/>
      <c r="CN43" s="334">
        <f>SUM(CN44:CQ48)</f>
        <v>300</v>
      </c>
      <c r="CO43" s="334"/>
      <c r="CP43" s="334"/>
      <c r="CQ43" s="334"/>
      <c r="CR43" s="164"/>
      <c r="CS43" s="334">
        <f>SUM(CS44:CV48)</f>
        <v>463</v>
      </c>
      <c r="CT43" s="334"/>
      <c r="CU43" s="334"/>
      <c r="CV43" s="334"/>
      <c r="CW43" s="169"/>
      <c r="CX43" s="334">
        <f>SUM(CX44:DA48)</f>
        <v>211</v>
      </c>
      <c r="CY43" s="334"/>
      <c r="CZ43" s="334"/>
      <c r="DA43" s="334"/>
      <c r="DB43" s="164"/>
      <c r="DC43" s="334">
        <f>SUM(DC44:DF48)</f>
        <v>62</v>
      </c>
      <c r="DD43" s="334"/>
      <c r="DE43" s="334"/>
      <c r="DF43" s="334"/>
      <c r="DG43" s="164"/>
      <c r="DH43" s="334">
        <f>SUM(DH44:DK48)</f>
        <v>149</v>
      </c>
      <c r="DI43" s="334"/>
      <c r="DJ43" s="334"/>
      <c r="DK43" s="334"/>
      <c r="DL43" s="44"/>
    </row>
    <row r="44" spans="1:116" ht="10.5" customHeight="1" x14ac:dyDescent="0.15">
      <c r="F44" s="317">
        <v>30</v>
      </c>
      <c r="G44" s="317"/>
      <c r="H44" s="325">
        <f t="shared" si="8"/>
        <v>1056</v>
      </c>
      <c r="I44" s="291"/>
      <c r="J44" s="291"/>
      <c r="K44" s="291"/>
      <c r="L44" s="291"/>
      <c r="M44" s="161"/>
      <c r="N44" s="319">
        <f>SUM(S44,X44)</f>
        <v>746</v>
      </c>
      <c r="O44" s="319"/>
      <c r="P44" s="319"/>
      <c r="Q44" s="319"/>
      <c r="R44" s="161"/>
      <c r="S44" s="319">
        <v>389</v>
      </c>
      <c r="T44" s="319"/>
      <c r="U44" s="319"/>
      <c r="V44" s="319"/>
      <c r="W44" s="161"/>
      <c r="X44" s="319">
        <v>357</v>
      </c>
      <c r="Y44" s="319"/>
      <c r="Z44" s="319"/>
      <c r="AA44" s="319"/>
      <c r="AB44" s="161"/>
      <c r="AC44" s="319">
        <f>SUM(AH44,AM44)</f>
        <v>232</v>
      </c>
      <c r="AD44" s="319"/>
      <c r="AE44" s="319"/>
      <c r="AF44" s="319"/>
      <c r="AG44" s="161"/>
      <c r="AH44" s="319">
        <v>111</v>
      </c>
      <c r="AI44" s="319"/>
      <c r="AJ44" s="319"/>
      <c r="AK44" s="319"/>
      <c r="AL44" s="161"/>
      <c r="AM44" s="319">
        <v>121</v>
      </c>
      <c r="AN44" s="319"/>
      <c r="AO44" s="319"/>
      <c r="AP44" s="319"/>
      <c r="AQ44" s="161"/>
      <c r="AR44" s="319">
        <f>SUM(AW44,BB44)</f>
        <v>78</v>
      </c>
      <c r="AS44" s="319"/>
      <c r="AT44" s="319"/>
      <c r="AU44" s="319"/>
      <c r="AV44" s="161"/>
      <c r="AW44" s="319">
        <v>47</v>
      </c>
      <c r="AX44" s="319"/>
      <c r="AY44" s="319"/>
      <c r="AZ44" s="319"/>
      <c r="BA44" s="161"/>
      <c r="BB44" s="319">
        <v>31</v>
      </c>
      <c r="BC44" s="319"/>
      <c r="BD44" s="319"/>
      <c r="BE44" s="319"/>
      <c r="BF44" s="161"/>
      <c r="BG44" s="161"/>
      <c r="BH44" s="161"/>
      <c r="BI44" s="161"/>
      <c r="BJ44" s="161"/>
      <c r="BK44" s="161"/>
      <c r="BL44" s="320">
        <v>85</v>
      </c>
      <c r="BM44" s="320"/>
      <c r="BN44" s="325">
        <f t="shared" si="9"/>
        <v>814</v>
      </c>
      <c r="BO44" s="291"/>
      <c r="BP44" s="291"/>
      <c r="BQ44" s="291"/>
      <c r="BR44" s="291"/>
      <c r="BS44" s="161"/>
      <c r="BT44" s="319">
        <f>SUM(BY44,CD44)</f>
        <v>560</v>
      </c>
      <c r="BU44" s="319"/>
      <c r="BV44" s="319"/>
      <c r="BW44" s="319"/>
      <c r="BX44" s="161"/>
      <c r="BY44" s="319">
        <v>242</v>
      </c>
      <c r="BZ44" s="319"/>
      <c r="CA44" s="319"/>
      <c r="CB44" s="319"/>
      <c r="CC44" s="161"/>
      <c r="CD44" s="319">
        <v>318</v>
      </c>
      <c r="CE44" s="319"/>
      <c r="CF44" s="319"/>
      <c r="CG44" s="319"/>
      <c r="CH44" s="161"/>
      <c r="CI44" s="319">
        <f>SUM(CN44,CS44)</f>
        <v>191</v>
      </c>
      <c r="CJ44" s="319"/>
      <c r="CK44" s="319"/>
      <c r="CL44" s="319"/>
      <c r="CM44" s="161"/>
      <c r="CN44" s="319">
        <v>88</v>
      </c>
      <c r="CO44" s="319"/>
      <c r="CP44" s="319"/>
      <c r="CQ44" s="319"/>
      <c r="CR44" s="161"/>
      <c r="CS44" s="319">
        <v>103</v>
      </c>
      <c r="CT44" s="319"/>
      <c r="CU44" s="319"/>
      <c r="CV44" s="319"/>
      <c r="CW44" s="161"/>
      <c r="CX44" s="319">
        <f>SUM(DC44,DH44)</f>
        <v>63</v>
      </c>
      <c r="CY44" s="319"/>
      <c r="CZ44" s="319"/>
      <c r="DA44" s="319"/>
      <c r="DB44" s="161"/>
      <c r="DC44" s="319">
        <v>19</v>
      </c>
      <c r="DD44" s="319"/>
      <c r="DE44" s="319"/>
      <c r="DF44" s="319"/>
      <c r="DG44" s="161"/>
      <c r="DH44" s="319">
        <v>44</v>
      </c>
      <c r="DI44" s="319"/>
      <c r="DJ44" s="319"/>
      <c r="DK44" s="319"/>
    </row>
    <row r="45" spans="1:116" ht="10.5" customHeight="1" x14ac:dyDescent="0.15">
      <c r="F45" s="317">
        <v>31</v>
      </c>
      <c r="G45" s="317"/>
      <c r="H45" s="325">
        <f t="shared" si="8"/>
        <v>1140</v>
      </c>
      <c r="I45" s="291"/>
      <c r="J45" s="291"/>
      <c r="K45" s="291"/>
      <c r="L45" s="291"/>
      <c r="M45" s="161"/>
      <c r="N45" s="319">
        <f>SUM(S45,X45)</f>
        <v>775</v>
      </c>
      <c r="O45" s="319"/>
      <c r="P45" s="319"/>
      <c r="Q45" s="319"/>
      <c r="R45" s="161"/>
      <c r="S45" s="319">
        <v>385</v>
      </c>
      <c r="T45" s="319"/>
      <c r="U45" s="319"/>
      <c r="V45" s="319"/>
      <c r="W45" s="161"/>
      <c r="X45" s="319">
        <v>390</v>
      </c>
      <c r="Y45" s="319"/>
      <c r="Z45" s="319"/>
      <c r="AA45" s="319"/>
      <c r="AB45" s="161"/>
      <c r="AC45" s="319">
        <f>SUM(AH45,AM45)</f>
        <v>278</v>
      </c>
      <c r="AD45" s="319"/>
      <c r="AE45" s="319"/>
      <c r="AF45" s="319"/>
      <c r="AG45" s="161"/>
      <c r="AH45" s="319">
        <v>142</v>
      </c>
      <c r="AI45" s="319"/>
      <c r="AJ45" s="319"/>
      <c r="AK45" s="319"/>
      <c r="AL45" s="161"/>
      <c r="AM45" s="319">
        <v>136</v>
      </c>
      <c r="AN45" s="319"/>
      <c r="AO45" s="319"/>
      <c r="AP45" s="319"/>
      <c r="AQ45" s="161"/>
      <c r="AR45" s="319">
        <f>SUM(AW45,BB45)</f>
        <v>87</v>
      </c>
      <c r="AS45" s="319"/>
      <c r="AT45" s="319"/>
      <c r="AU45" s="319"/>
      <c r="AV45" s="161"/>
      <c r="AW45" s="319">
        <v>41</v>
      </c>
      <c r="AX45" s="319"/>
      <c r="AY45" s="319"/>
      <c r="AZ45" s="319"/>
      <c r="BA45" s="161"/>
      <c r="BB45" s="319">
        <v>46</v>
      </c>
      <c r="BC45" s="319"/>
      <c r="BD45" s="319"/>
      <c r="BE45" s="319"/>
      <c r="BF45" s="161"/>
      <c r="BG45" s="161"/>
      <c r="BH45" s="161"/>
      <c r="BI45" s="161"/>
      <c r="BJ45" s="161"/>
      <c r="BK45" s="161"/>
      <c r="BL45" s="320">
        <v>86</v>
      </c>
      <c r="BM45" s="320"/>
      <c r="BN45" s="325">
        <f t="shared" si="9"/>
        <v>632</v>
      </c>
      <c r="BO45" s="291"/>
      <c r="BP45" s="291"/>
      <c r="BQ45" s="291"/>
      <c r="BR45" s="291"/>
      <c r="BS45" s="161"/>
      <c r="BT45" s="319">
        <f>SUM(BY45,CD45)</f>
        <v>417</v>
      </c>
      <c r="BU45" s="319"/>
      <c r="BV45" s="319"/>
      <c r="BW45" s="319"/>
      <c r="BX45" s="161"/>
      <c r="BY45" s="319">
        <v>178</v>
      </c>
      <c r="BZ45" s="319"/>
      <c r="CA45" s="319"/>
      <c r="CB45" s="319"/>
      <c r="CC45" s="161"/>
      <c r="CD45" s="319">
        <v>239</v>
      </c>
      <c r="CE45" s="319"/>
      <c r="CF45" s="319"/>
      <c r="CG45" s="319"/>
      <c r="CH45" s="161"/>
      <c r="CI45" s="319">
        <f>SUM(CN45,CS45)</f>
        <v>179</v>
      </c>
      <c r="CJ45" s="319"/>
      <c r="CK45" s="319"/>
      <c r="CL45" s="319"/>
      <c r="CM45" s="161"/>
      <c r="CN45" s="319">
        <v>69</v>
      </c>
      <c r="CO45" s="319"/>
      <c r="CP45" s="319"/>
      <c r="CQ45" s="319"/>
      <c r="CR45" s="161"/>
      <c r="CS45" s="319">
        <v>110</v>
      </c>
      <c r="CT45" s="319"/>
      <c r="CU45" s="319"/>
      <c r="CV45" s="319"/>
      <c r="CW45" s="161"/>
      <c r="CX45" s="319">
        <f>SUM(DC45,DH45)</f>
        <v>36</v>
      </c>
      <c r="CY45" s="319"/>
      <c r="CZ45" s="319"/>
      <c r="DA45" s="319"/>
      <c r="DB45" s="161"/>
      <c r="DC45" s="319">
        <v>9</v>
      </c>
      <c r="DD45" s="319"/>
      <c r="DE45" s="319"/>
      <c r="DF45" s="319"/>
      <c r="DG45" s="161"/>
      <c r="DH45" s="319">
        <v>27</v>
      </c>
      <c r="DI45" s="319"/>
      <c r="DJ45" s="319"/>
      <c r="DK45" s="319"/>
    </row>
    <row r="46" spans="1:116" ht="10.5" customHeight="1" x14ac:dyDescent="0.15">
      <c r="F46" s="317">
        <v>32</v>
      </c>
      <c r="G46" s="317"/>
      <c r="H46" s="325">
        <f t="shared" si="8"/>
        <v>1183</v>
      </c>
      <c r="I46" s="291"/>
      <c r="J46" s="291"/>
      <c r="K46" s="291"/>
      <c r="L46" s="291"/>
      <c r="M46" s="161"/>
      <c r="N46" s="319">
        <f>SUM(S46,X46)</f>
        <v>830</v>
      </c>
      <c r="O46" s="319"/>
      <c r="P46" s="319"/>
      <c r="Q46" s="319"/>
      <c r="R46" s="161"/>
      <c r="S46" s="319">
        <v>413</v>
      </c>
      <c r="T46" s="319"/>
      <c r="U46" s="319"/>
      <c r="V46" s="319"/>
      <c r="W46" s="161"/>
      <c r="X46" s="319">
        <v>417</v>
      </c>
      <c r="Y46" s="319"/>
      <c r="Z46" s="319"/>
      <c r="AA46" s="319"/>
      <c r="AB46" s="161"/>
      <c r="AC46" s="319">
        <f>SUM(AH46,AM46)</f>
        <v>273</v>
      </c>
      <c r="AD46" s="319"/>
      <c r="AE46" s="319"/>
      <c r="AF46" s="319"/>
      <c r="AG46" s="161"/>
      <c r="AH46" s="319">
        <v>146</v>
      </c>
      <c r="AI46" s="319"/>
      <c r="AJ46" s="319"/>
      <c r="AK46" s="319"/>
      <c r="AL46" s="161"/>
      <c r="AM46" s="319">
        <v>127</v>
      </c>
      <c r="AN46" s="319"/>
      <c r="AO46" s="319"/>
      <c r="AP46" s="319"/>
      <c r="AQ46" s="161"/>
      <c r="AR46" s="319">
        <f>SUM(AW46,BB46)</f>
        <v>80</v>
      </c>
      <c r="AS46" s="319"/>
      <c r="AT46" s="319"/>
      <c r="AU46" s="319"/>
      <c r="AV46" s="161"/>
      <c r="AW46" s="319">
        <v>38</v>
      </c>
      <c r="AX46" s="319"/>
      <c r="AY46" s="319"/>
      <c r="AZ46" s="319"/>
      <c r="BA46" s="161"/>
      <c r="BB46" s="319">
        <v>42</v>
      </c>
      <c r="BC46" s="319"/>
      <c r="BD46" s="319"/>
      <c r="BE46" s="319"/>
      <c r="BF46" s="161"/>
      <c r="BG46" s="161"/>
      <c r="BH46" s="161"/>
      <c r="BI46" s="161"/>
      <c r="BJ46" s="161"/>
      <c r="BK46" s="161"/>
      <c r="BL46" s="320">
        <v>87</v>
      </c>
      <c r="BM46" s="320"/>
      <c r="BN46" s="325">
        <f t="shared" si="9"/>
        <v>524</v>
      </c>
      <c r="BO46" s="291"/>
      <c r="BP46" s="291"/>
      <c r="BQ46" s="291"/>
      <c r="BR46" s="291"/>
      <c r="BS46" s="161"/>
      <c r="BT46" s="319">
        <f>SUM(BY46,CD46)</f>
        <v>349</v>
      </c>
      <c r="BU46" s="319"/>
      <c r="BV46" s="319"/>
      <c r="BW46" s="319"/>
      <c r="BX46" s="161"/>
      <c r="BY46" s="319">
        <v>123</v>
      </c>
      <c r="BZ46" s="319"/>
      <c r="CA46" s="319"/>
      <c r="CB46" s="319"/>
      <c r="CC46" s="161"/>
      <c r="CD46" s="319">
        <v>226</v>
      </c>
      <c r="CE46" s="319"/>
      <c r="CF46" s="319"/>
      <c r="CG46" s="319"/>
      <c r="CH46" s="161"/>
      <c r="CI46" s="319">
        <f>SUM(CN46,CS46)</f>
        <v>144</v>
      </c>
      <c r="CJ46" s="319"/>
      <c r="CK46" s="319"/>
      <c r="CL46" s="319"/>
      <c r="CM46" s="161"/>
      <c r="CN46" s="319">
        <v>62</v>
      </c>
      <c r="CO46" s="319"/>
      <c r="CP46" s="319"/>
      <c r="CQ46" s="319"/>
      <c r="CR46" s="161"/>
      <c r="CS46" s="319">
        <v>82</v>
      </c>
      <c r="CT46" s="319"/>
      <c r="CU46" s="319"/>
      <c r="CV46" s="319"/>
      <c r="CW46" s="161"/>
      <c r="CX46" s="319">
        <f>SUM(DC46,DH46)</f>
        <v>31</v>
      </c>
      <c r="CY46" s="319"/>
      <c r="CZ46" s="319"/>
      <c r="DA46" s="319"/>
      <c r="DB46" s="161"/>
      <c r="DC46" s="319">
        <v>8</v>
      </c>
      <c r="DD46" s="319"/>
      <c r="DE46" s="319"/>
      <c r="DF46" s="319"/>
      <c r="DG46" s="161"/>
      <c r="DH46" s="319">
        <v>23</v>
      </c>
      <c r="DI46" s="319"/>
      <c r="DJ46" s="319"/>
      <c r="DK46" s="319"/>
    </row>
    <row r="47" spans="1:116" ht="10.5" customHeight="1" x14ac:dyDescent="0.15">
      <c r="F47" s="317">
        <v>33</v>
      </c>
      <c r="G47" s="317"/>
      <c r="H47" s="325">
        <f t="shared" si="8"/>
        <v>1304</v>
      </c>
      <c r="I47" s="291"/>
      <c r="J47" s="291"/>
      <c r="K47" s="291"/>
      <c r="L47" s="291"/>
      <c r="M47" s="161"/>
      <c r="N47" s="319">
        <f>SUM(S47,X47)</f>
        <v>917</v>
      </c>
      <c r="O47" s="319"/>
      <c r="P47" s="319"/>
      <c r="Q47" s="319"/>
      <c r="R47" s="161"/>
      <c r="S47" s="319">
        <v>476</v>
      </c>
      <c r="T47" s="319"/>
      <c r="U47" s="319"/>
      <c r="V47" s="319"/>
      <c r="W47" s="161"/>
      <c r="X47" s="319">
        <v>441</v>
      </c>
      <c r="Y47" s="319"/>
      <c r="Z47" s="319"/>
      <c r="AA47" s="319"/>
      <c r="AB47" s="161"/>
      <c r="AC47" s="319">
        <f>SUM(AH47,AM47)</f>
        <v>287</v>
      </c>
      <c r="AD47" s="319"/>
      <c r="AE47" s="319"/>
      <c r="AF47" s="319"/>
      <c r="AG47" s="161"/>
      <c r="AH47" s="319">
        <v>152</v>
      </c>
      <c r="AI47" s="319"/>
      <c r="AJ47" s="319"/>
      <c r="AK47" s="319"/>
      <c r="AL47" s="161"/>
      <c r="AM47" s="319">
        <v>135</v>
      </c>
      <c r="AN47" s="319"/>
      <c r="AO47" s="319"/>
      <c r="AP47" s="319"/>
      <c r="AQ47" s="161"/>
      <c r="AR47" s="319">
        <f>SUM(AW47,BB47)</f>
        <v>100</v>
      </c>
      <c r="AS47" s="319"/>
      <c r="AT47" s="319"/>
      <c r="AU47" s="319"/>
      <c r="AV47" s="161"/>
      <c r="AW47" s="319">
        <v>49</v>
      </c>
      <c r="AX47" s="319"/>
      <c r="AY47" s="319"/>
      <c r="AZ47" s="319"/>
      <c r="BA47" s="161"/>
      <c r="BB47" s="319">
        <v>51</v>
      </c>
      <c r="BC47" s="319"/>
      <c r="BD47" s="319"/>
      <c r="BE47" s="319"/>
      <c r="BF47" s="161"/>
      <c r="BG47" s="161"/>
      <c r="BH47" s="161"/>
      <c r="BI47" s="161"/>
      <c r="BJ47" s="161"/>
      <c r="BK47" s="161"/>
      <c r="BL47" s="320">
        <v>88</v>
      </c>
      <c r="BM47" s="320"/>
      <c r="BN47" s="325">
        <f t="shared" si="9"/>
        <v>502</v>
      </c>
      <c r="BO47" s="291"/>
      <c r="BP47" s="291"/>
      <c r="BQ47" s="291"/>
      <c r="BR47" s="291"/>
      <c r="BS47" s="161"/>
      <c r="BT47" s="319">
        <f>SUM(BY47,CD47)</f>
        <v>329</v>
      </c>
      <c r="BU47" s="319"/>
      <c r="BV47" s="319"/>
      <c r="BW47" s="319"/>
      <c r="BX47" s="161"/>
      <c r="BY47" s="319">
        <v>113</v>
      </c>
      <c r="BZ47" s="319"/>
      <c r="CA47" s="319"/>
      <c r="CB47" s="319"/>
      <c r="CC47" s="161"/>
      <c r="CD47" s="319">
        <v>216</v>
      </c>
      <c r="CE47" s="319"/>
      <c r="CF47" s="319"/>
      <c r="CG47" s="319"/>
      <c r="CH47" s="161"/>
      <c r="CI47" s="319">
        <f>SUM(CN47,CS47)</f>
        <v>134</v>
      </c>
      <c r="CJ47" s="319"/>
      <c r="CK47" s="319"/>
      <c r="CL47" s="319"/>
      <c r="CM47" s="161"/>
      <c r="CN47" s="319">
        <v>46</v>
      </c>
      <c r="CO47" s="319"/>
      <c r="CP47" s="319"/>
      <c r="CQ47" s="319"/>
      <c r="CR47" s="161"/>
      <c r="CS47" s="319">
        <v>88</v>
      </c>
      <c r="CT47" s="319"/>
      <c r="CU47" s="319"/>
      <c r="CV47" s="319"/>
      <c r="CW47" s="161"/>
      <c r="CX47" s="319">
        <f>SUM(DC47,DH47)</f>
        <v>39</v>
      </c>
      <c r="CY47" s="319"/>
      <c r="CZ47" s="319"/>
      <c r="DA47" s="319"/>
      <c r="DB47" s="161"/>
      <c r="DC47" s="319">
        <v>13</v>
      </c>
      <c r="DD47" s="319"/>
      <c r="DE47" s="319"/>
      <c r="DF47" s="319"/>
      <c r="DG47" s="161"/>
      <c r="DH47" s="319">
        <v>26</v>
      </c>
      <c r="DI47" s="319"/>
      <c r="DJ47" s="319"/>
      <c r="DK47" s="319"/>
    </row>
    <row r="48" spans="1:116" ht="10.5" customHeight="1" x14ac:dyDescent="0.15">
      <c r="F48" s="317">
        <v>34</v>
      </c>
      <c r="G48" s="317"/>
      <c r="H48" s="325">
        <f t="shared" si="8"/>
        <v>1218</v>
      </c>
      <c r="I48" s="291"/>
      <c r="J48" s="291"/>
      <c r="K48" s="291"/>
      <c r="L48" s="291"/>
      <c r="M48" s="161"/>
      <c r="N48" s="319">
        <f>SUM(S48,X48)</f>
        <v>844</v>
      </c>
      <c r="O48" s="319"/>
      <c r="P48" s="319"/>
      <c r="Q48" s="319"/>
      <c r="R48" s="161"/>
      <c r="S48" s="319">
        <v>450</v>
      </c>
      <c r="T48" s="319"/>
      <c r="U48" s="319"/>
      <c r="V48" s="319"/>
      <c r="W48" s="161"/>
      <c r="X48" s="319">
        <v>394</v>
      </c>
      <c r="Y48" s="319"/>
      <c r="Z48" s="319"/>
      <c r="AA48" s="319"/>
      <c r="AB48" s="161"/>
      <c r="AC48" s="319">
        <f>SUM(AH48,AM48)</f>
        <v>282</v>
      </c>
      <c r="AD48" s="319"/>
      <c r="AE48" s="319"/>
      <c r="AF48" s="319"/>
      <c r="AG48" s="161"/>
      <c r="AH48" s="319">
        <v>143</v>
      </c>
      <c r="AI48" s="319"/>
      <c r="AJ48" s="319"/>
      <c r="AK48" s="319"/>
      <c r="AL48" s="161"/>
      <c r="AM48" s="319">
        <v>139</v>
      </c>
      <c r="AN48" s="319"/>
      <c r="AO48" s="319"/>
      <c r="AP48" s="319"/>
      <c r="AQ48" s="161"/>
      <c r="AR48" s="319">
        <f>SUM(AW48,BB48)</f>
        <v>92</v>
      </c>
      <c r="AS48" s="319"/>
      <c r="AT48" s="319"/>
      <c r="AU48" s="319"/>
      <c r="AV48" s="161"/>
      <c r="AW48" s="319">
        <v>43</v>
      </c>
      <c r="AX48" s="319"/>
      <c r="AY48" s="319"/>
      <c r="AZ48" s="319"/>
      <c r="BA48" s="161"/>
      <c r="BB48" s="319">
        <v>49</v>
      </c>
      <c r="BC48" s="319"/>
      <c r="BD48" s="319"/>
      <c r="BE48" s="319"/>
      <c r="BF48" s="161"/>
      <c r="BG48" s="161"/>
      <c r="BH48" s="161"/>
      <c r="BI48" s="161"/>
      <c r="BJ48" s="161"/>
      <c r="BK48" s="161"/>
      <c r="BL48" s="320">
        <v>89</v>
      </c>
      <c r="BM48" s="320"/>
      <c r="BN48" s="325">
        <f t="shared" si="9"/>
        <v>421</v>
      </c>
      <c r="BO48" s="291"/>
      <c r="BP48" s="291"/>
      <c r="BQ48" s="291"/>
      <c r="BR48" s="291"/>
      <c r="BS48" s="161"/>
      <c r="BT48" s="319">
        <f>SUM(BY48,CD48)</f>
        <v>264</v>
      </c>
      <c r="BU48" s="319"/>
      <c r="BV48" s="319"/>
      <c r="BW48" s="319"/>
      <c r="BX48" s="161"/>
      <c r="BY48" s="319">
        <v>89</v>
      </c>
      <c r="BZ48" s="319"/>
      <c r="CA48" s="319"/>
      <c r="CB48" s="319"/>
      <c r="CC48" s="161"/>
      <c r="CD48" s="319">
        <v>175</v>
      </c>
      <c r="CE48" s="319"/>
      <c r="CF48" s="319"/>
      <c r="CG48" s="319"/>
      <c r="CH48" s="161"/>
      <c r="CI48" s="319">
        <f>SUM(CN48,CS48)</f>
        <v>115</v>
      </c>
      <c r="CJ48" s="319"/>
      <c r="CK48" s="319"/>
      <c r="CL48" s="319"/>
      <c r="CM48" s="161"/>
      <c r="CN48" s="319">
        <v>35</v>
      </c>
      <c r="CO48" s="319"/>
      <c r="CP48" s="319"/>
      <c r="CQ48" s="319"/>
      <c r="CR48" s="161"/>
      <c r="CS48" s="319">
        <v>80</v>
      </c>
      <c r="CT48" s="319"/>
      <c r="CU48" s="319"/>
      <c r="CV48" s="319"/>
      <c r="CW48" s="161"/>
      <c r="CX48" s="319">
        <f>SUM(DC48,DH48)</f>
        <v>42</v>
      </c>
      <c r="CY48" s="319"/>
      <c r="CZ48" s="319"/>
      <c r="DA48" s="319"/>
      <c r="DB48" s="161"/>
      <c r="DC48" s="319">
        <v>13</v>
      </c>
      <c r="DD48" s="319"/>
      <c r="DE48" s="319"/>
      <c r="DF48" s="319"/>
      <c r="DG48" s="161"/>
      <c r="DH48" s="319">
        <v>29</v>
      </c>
      <c r="DI48" s="319"/>
      <c r="DJ48" s="319"/>
      <c r="DK48" s="319"/>
    </row>
    <row r="49" spans="1:116" s="39" customFormat="1" ht="12" customHeight="1" x14ac:dyDescent="0.15">
      <c r="A49" s="329" t="s">
        <v>195</v>
      </c>
      <c r="B49" s="329"/>
      <c r="C49" s="329"/>
      <c r="D49" s="329"/>
      <c r="E49" s="329"/>
      <c r="F49" s="41"/>
      <c r="G49" s="41"/>
      <c r="H49" s="330">
        <f t="shared" si="8"/>
        <v>6819</v>
      </c>
      <c r="I49" s="328"/>
      <c r="J49" s="328"/>
      <c r="K49" s="328"/>
      <c r="L49" s="328"/>
      <c r="M49" s="168"/>
      <c r="N49" s="328">
        <f>SUM(N50:Q54)</f>
        <v>4660</v>
      </c>
      <c r="O49" s="328"/>
      <c r="P49" s="328"/>
      <c r="Q49" s="328"/>
      <c r="R49" s="163"/>
      <c r="S49" s="328">
        <f>SUM(S50:V54)</f>
        <v>2374</v>
      </c>
      <c r="T49" s="328"/>
      <c r="U49" s="328"/>
      <c r="V49" s="328"/>
      <c r="W49" s="163"/>
      <c r="X49" s="328">
        <f>SUM(X50:AA54)</f>
        <v>2286</v>
      </c>
      <c r="Y49" s="328"/>
      <c r="Z49" s="328"/>
      <c r="AA49" s="328"/>
      <c r="AB49" s="168"/>
      <c r="AC49" s="328">
        <f>SUM(AC50:AF54)</f>
        <v>1612</v>
      </c>
      <c r="AD49" s="328"/>
      <c r="AE49" s="328"/>
      <c r="AF49" s="328"/>
      <c r="AG49" s="163"/>
      <c r="AH49" s="328">
        <f>SUM(AH50:AK54)</f>
        <v>839</v>
      </c>
      <c r="AI49" s="328"/>
      <c r="AJ49" s="328"/>
      <c r="AK49" s="328"/>
      <c r="AL49" s="163"/>
      <c r="AM49" s="328">
        <f>SUM(AM50:AP54)</f>
        <v>773</v>
      </c>
      <c r="AN49" s="328"/>
      <c r="AO49" s="328"/>
      <c r="AP49" s="328"/>
      <c r="AQ49" s="168"/>
      <c r="AR49" s="328">
        <f>SUM(AR50:AU54)</f>
        <v>547</v>
      </c>
      <c r="AS49" s="328"/>
      <c r="AT49" s="328"/>
      <c r="AU49" s="328"/>
      <c r="AV49" s="163"/>
      <c r="AW49" s="328">
        <f>SUM(AW50:AZ54)</f>
        <v>278</v>
      </c>
      <c r="AX49" s="328"/>
      <c r="AY49" s="328"/>
      <c r="AZ49" s="328"/>
      <c r="BA49" s="163"/>
      <c r="BB49" s="328">
        <f>SUM(BB50:BE54)</f>
        <v>269</v>
      </c>
      <c r="BC49" s="328"/>
      <c r="BD49" s="328"/>
      <c r="BE49" s="328"/>
      <c r="BF49" s="168"/>
      <c r="BG49" s="335" t="s">
        <v>196</v>
      </c>
      <c r="BH49" s="335"/>
      <c r="BI49" s="335"/>
      <c r="BJ49" s="335"/>
      <c r="BK49" s="335"/>
      <c r="BL49" s="167"/>
      <c r="BM49" s="167"/>
      <c r="BN49" s="333">
        <f t="shared" si="9"/>
        <v>1235</v>
      </c>
      <c r="BO49" s="334"/>
      <c r="BP49" s="334"/>
      <c r="BQ49" s="334"/>
      <c r="BR49" s="334"/>
      <c r="BS49" s="169"/>
      <c r="BT49" s="334">
        <f>SUM(BT50:BW54)</f>
        <v>765</v>
      </c>
      <c r="BU49" s="334"/>
      <c r="BV49" s="334"/>
      <c r="BW49" s="334"/>
      <c r="BX49" s="164"/>
      <c r="BY49" s="334">
        <f>SUM(BY50:CB54)</f>
        <v>241</v>
      </c>
      <c r="BZ49" s="334"/>
      <c r="CA49" s="334"/>
      <c r="CB49" s="334"/>
      <c r="CC49" s="164"/>
      <c r="CD49" s="334">
        <f>SUM(CD50:CG54)</f>
        <v>524</v>
      </c>
      <c r="CE49" s="334"/>
      <c r="CF49" s="334"/>
      <c r="CG49" s="334"/>
      <c r="CH49" s="169"/>
      <c r="CI49" s="334">
        <f>SUM(CI50:CL54)</f>
        <v>329</v>
      </c>
      <c r="CJ49" s="334"/>
      <c r="CK49" s="334"/>
      <c r="CL49" s="334"/>
      <c r="CM49" s="164"/>
      <c r="CN49" s="334">
        <f>SUM(CN50:CQ54)</f>
        <v>93</v>
      </c>
      <c r="CO49" s="334"/>
      <c r="CP49" s="334"/>
      <c r="CQ49" s="334"/>
      <c r="CR49" s="164"/>
      <c r="CS49" s="334">
        <f>SUM(CS50:CV54)</f>
        <v>236</v>
      </c>
      <c r="CT49" s="334"/>
      <c r="CU49" s="334"/>
      <c r="CV49" s="334"/>
      <c r="CW49" s="169"/>
      <c r="CX49" s="334">
        <f>SUM(CX50:DA54)</f>
        <v>141</v>
      </c>
      <c r="CY49" s="334"/>
      <c r="CZ49" s="334"/>
      <c r="DA49" s="334"/>
      <c r="DB49" s="164"/>
      <c r="DC49" s="334">
        <f>SUM(DC50:DF54)</f>
        <v>33</v>
      </c>
      <c r="DD49" s="334"/>
      <c r="DE49" s="334"/>
      <c r="DF49" s="334"/>
      <c r="DG49" s="164"/>
      <c r="DH49" s="334">
        <f>SUM(DH50:DK54)</f>
        <v>108</v>
      </c>
      <c r="DI49" s="334"/>
      <c r="DJ49" s="334"/>
      <c r="DK49" s="334"/>
      <c r="DL49" s="44"/>
    </row>
    <row r="50" spans="1:116" ht="10.5" customHeight="1" x14ac:dyDescent="0.15">
      <c r="F50" s="317">
        <v>35</v>
      </c>
      <c r="G50" s="317"/>
      <c r="H50" s="325">
        <f t="shared" si="8"/>
        <v>1305</v>
      </c>
      <c r="I50" s="291"/>
      <c r="J50" s="291"/>
      <c r="K50" s="291"/>
      <c r="L50" s="291"/>
      <c r="M50" s="161"/>
      <c r="N50" s="319">
        <f>SUM(S50,X50)</f>
        <v>897</v>
      </c>
      <c r="O50" s="319"/>
      <c r="P50" s="319"/>
      <c r="Q50" s="319"/>
      <c r="R50" s="161"/>
      <c r="S50" s="319">
        <v>467</v>
      </c>
      <c r="T50" s="319"/>
      <c r="U50" s="319"/>
      <c r="V50" s="319"/>
      <c r="W50" s="161"/>
      <c r="X50" s="319">
        <v>430</v>
      </c>
      <c r="Y50" s="319"/>
      <c r="Z50" s="319"/>
      <c r="AA50" s="319"/>
      <c r="AB50" s="161"/>
      <c r="AC50" s="319">
        <f>SUM(AH50,AM50)</f>
        <v>301</v>
      </c>
      <c r="AD50" s="319"/>
      <c r="AE50" s="319"/>
      <c r="AF50" s="319"/>
      <c r="AG50" s="161"/>
      <c r="AH50" s="319">
        <v>159</v>
      </c>
      <c r="AI50" s="319"/>
      <c r="AJ50" s="319"/>
      <c r="AK50" s="319"/>
      <c r="AL50" s="161"/>
      <c r="AM50" s="319">
        <v>142</v>
      </c>
      <c r="AN50" s="319"/>
      <c r="AO50" s="319"/>
      <c r="AP50" s="319"/>
      <c r="AQ50" s="161"/>
      <c r="AR50" s="319">
        <f>SUM(AW50,BB50)</f>
        <v>107</v>
      </c>
      <c r="AS50" s="319"/>
      <c r="AT50" s="319"/>
      <c r="AU50" s="319"/>
      <c r="AV50" s="161"/>
      <c r="AW50" s="319">
        <v>60</v>
      </c>
      <c r="AX50" s="319"/>
      <c r="AY50" s="319"/>
      <c r="AZ50" s="319"/>
      <c r="BA50" s="161"/>
      <c r="BB50" s="319">
        <v>47</v>
      </c>
      <c r="BC50" s="319"/>
      <c r="BD50" s="319"/>
      <c r="BE50" s="319"/>
      <c r="BF50" s="161"/>
      <c r="BG50" s="161"/>
      <c r="BH50" s="161"/>
      <c r="BI50" s="161"/>
      <c r="BJ50" s="161"/>
      <c r="BK50" s="161"/>
      <c r="BL50" s="320">
        <v>90</v>
      </c>
      <c r="BM50" s="320"/>
      <c r="BN50" s="325">
        <f t="shared" si="9"/>
        <v>329</v>
      </c>
      <c r="BO50" s="291"/>
      <c r="BP50" s="291"/>
      <c r="BQ50" s="291"/>
      <c r="BR50" s="291"/>
      <c r="BS50" s="161"/>
      <c r="BT50" s="319">
        <f>SUM(BY50,CD50)</f>
        <v>198</v>
      </c>
      <c r="BU50" s="319"/>
      <c r="BV50" s="319"/>
      <c r="BW50" s="319"/>
      <c r="BX50" s="161"/>
      <c r="BY50" s="319">
        <v>76</v>
      </c>
      <c r="BZ50" s="319"/>
      <c r="CA50" s="319"/>
      <c r="CB50" s="319"/>
      <c r="CC50" s="161"/>
      <c r="CD50" s="319">
        <v>122</v>
      </c>
      <c r="CE50" s="319"/>
      <c r="CF50" s="319"/>
      <c r="CG50" s="319"/>
      <c r="CH50" s="161"/>
      <c r="CI50" s="319">
        <f>SUM(CN50,CS50)</f>
        <v>92</v>
      </c>
      <c r="CJ50" s="319"/>
      <c r="CK50" s="319"/>
      <c r="CL50" s="319"/>
      <c r="CM50" s="161"/>
      <c r="CN50" s="319">
        <v>28</v>
      </c>
      <c r="CO50" s="319"/>
      <c r="CP50" s="319"/>
      <c r="CQ50" s="319"/>
      <c r="CR50" s="161"/>
      <c r="CS50" s="319">
        <v>64</v>
      </c>
      <c r="CT50" s="319"/>
      <c r="CU50" s="319"/>
      <c r="CV50" s="319"/>
      <c r="CW50" s="161"/>
      <c r="CX50" s="319">
        <f>SUM(DC50,DH50)</f>
        <v>39</v>
      </c>
      <c r="CY50" s="319"/>
      <c r="CZ50" s="319"/>
      <c r="DA50" s="319"/>
      <c r="DB50" s="161"/>
      <c r="DC50" s="319">
        <v>6</v>
      </c>
      <c r="DD50" s="319"/>
      <c r="DE50" s="319"/>
      <c r="DF50" s="319"/>
      <c r="DG50" s="161"/>
      <c r="DH50" s="319">
        <v>33</v>
      </c>
      <c r="DI50" s="319"/>
      <c r="DJ50" s="319"/>
      <c r="DK50" s="319"/>
    </row>
    <row r="51" spans="1:116" ht="10.5" customHeight="1" x14ac:dyDescent="0.15">
      <c r="F51" s="317">
        <v>36</v>
      </c>
      <c r="G51" s="317"/>
      <c r="H51" s="325">
        <f t="shared" si="8"/>
        <v>1375</v>
      </c>
      <c r="I51" s="291"/>
      <c r="J51" s="291"/>
      <c r="K51" s="291"/>
      <c r="L51" s="291"/>
      <c r="M51" s="161"/>
      <c r="N51" s="319">
        <f>SUM(S51,X51)</f>
        <v>956</v>
      </c>
      <c r="O51" s="319"/>
      <c r="P51" s="319"/>
      <c r="Q51" s="319"/>
      <c r="R51" s="161"/>
      <c r="S51" s="319">
        <v>479</v>
      </c>
      <c r="T51" s="319"/>
      <c r="U51" s="319"/>
      <c r="V51" s="319"/>
      <c r="W51" s="161"/>
      <c r="X51" s="319">
        <v>477</v>
      </c>
      <c r="Y51" s="319"/>
      <c r="Z51" s="319"/>
      <c r="AA51" s="319"/>
      <c r="AB51" s="161"/>
      <c r="AC51" s="319">
        <f>SUM(AH51,AM51)</f>
        <v>308</v>
      </c>
      <c r="AD51" s="319"/>
      <c r="AE51" s="319"/>
      <c r="AF51" s="319"/>
      <c r="AG51" s="161"/>
      <c r="AH51" s="319">
        <v>157</v>
      </c>
      <c r="AI51" s="319"/>
      <c r="AJ51" s="319"/>
      <c r="AK51" s="319"/>
      <c r="AL51" s="161"/>
      <c r="AM51" s="319">
        <v>151</v>
      </c>
      <c r="AN51" s="319"/>
      <c r="AO51" s="319"/>
      <c r="AP51" s="319"/>
      <c r="AQ51" s="161"/>
      <c r="AR51" s="319">
        <f>SUM(AW51,BB51)</f>
        <v>111</v>
      </c>
      <c r="AS51" s="319"/>
      <c r="AT51" s="319"/>
      <c r="AU51" s="319"/>
      <c r="AV51" s="161"/>
      <c r="AW51" s="319">
        <v>54</v>
      </c>
      <c r="AX51" s="319"/>
      <c r="AY51" s="319"/>
      <c r="AZ51" s="319"/>
      <c r="BA51" s="161"/>
      <c r="BB51" s="319">
        <v>57</v>
      </c>
      <c r="BC51" s="319"/>
      <c r="BD51" s="319"/>
      <c r="BE51" s="319"/>
      <c r="BF51" s="161"/>
      <c r="BG51" s="161"/>
      <c r="BH51" s="161"/>
      <c r="BI51" s="161"/>
      <c r="BJ51" s="161"/>
      <c r="BK51" s="161"/>
      <c r="BL51" s="320">
        <v>91</v>
      </c>
      <c r="BM51" s="320"/>
      <c r="BN51" s="325">
        <f t="shared" si="9"/>
        <v>293</v>
      </c>
      <c r="BO51" s="291"/>
      <c r="BP51" s="291"/>
      <c r="BQ51" s="291"/>
      <c r="BR51" s="291"/>
      <c r="BS51" s="161"/>
      <c r="BT51" s="319">
        <f>SUM(BY51,CD51)</f>
        <v>189</v>
      </c>
      <c r="BU51" s="319"/>
      <c r="BV51" s="319"/>
      <c r="BW51" s="319"/>
      <c r="BX51" s="161"/>
      <c r="BY51" s="319">
        <v>73</v>
      </c>
      <c r="BZ51" s="319"/>
      <c r="CA51" s="319"/>
      <c r="CB51" s="319"/>
      <c r="CC51" s="161"/>
      <c r="CD51" s="319">
        <v>116</v>
      </c>
      <c r="CE51" s="319"/>
      <c r="CF51" s="319"/>
      <c r="CG51" s="319"/>
      <c r="CH51" s="161"/>
      <c r="CI51" s="319">
        <f>SUM(CN51,CS51)</f>
        <v>73</v>
      </c>
      <c r="CJ51" s="319"/>
      <c r="CK51" s="319"/>
      <c r="CL51" s="319"/>
      <c r="CM51" s="161"/>
      <c r="CN51" s="319">
        <v>20</v>
      </c>
      <c r="CO51" s="319"/>
      <c r="CP51" s="319"/>
      <c r="CQ51" s="319"/>
      <c r="CR51" s="161"/>
      <c r="CS51" s="319">
        <v>53</v>
      </c>
      <c r="CT51" s="319"/>
      <c r="CU51" s="319"/>
      <c r="CV51" s="319"/>
      <c r="CW51" s="161"/>
      <c r="CX51" s="319">
        <f>SUM(DC51,DH51)</f>
        <v>31</v>
      </c>
      <c r="CY51" s="319"/>
      <c r="CZ51" s="319"/>
      <c r="DA51" s="319"/>
      <c r="DB51" s="161"/>
      <c r="DC51" s="319">
        <v>7</v>
      </c>
      <c r="DD51" s="319"/>
      <c r="DE51" s="319"/>
      <c r="DF51" s="319"/>
      <c r="DG51" s="161"/>
      <c r="DH51" s="319">
        <v>24</v>
      </c>
      <c r="DI51" s="319"/>
      <c r="DJ51" s="319"/>
      <c r="DK51" s="319"/>
    </row>
    <row r="52" spans="1:116" ht="10.5" customHeight="1" x14ac:dyDescent="0.15">
      <c r="F52" s="317">
        <v>37</v>
      </c>
      <c r="G52" s="317"/>
      <c r="H52" s="325">
        <f t="shared" si="8"/>
        <v>1392</v>
      </c>
      <c r="I52" s="291"/>
      <c r="J52" s="291"/>
      <c r="K52" s="291"/>
      <c r="L52" s="291"/>
      <c r="M52" s="161"/>
      <c r="N52" s="319">
        <f>SUM(S52,X52)</f>
        <v>923</v>
      </c>
      <c r="O52" s="319"/>
      <c r="P52" s="319"/>
      <c r="Q52" s="319"/>
      <c r="R52" s="161"/>
      <c r="S52" s="319">
        <v>484</v>
      </c>
      <c r="T52" s="319"/>
      <c r="U52" s="319"/>
      <c r="V52" s="319"/>
      <c r="W52" s="161"/>
      <c r="X52" s="319">
        <v>439</v>
      </c>
      <c r="Y52" s="319"/>
      <c r="Z52" s="319"/>
      <c r="AA52" s="319"/>
      <c r="AB52" s="161"/>
      <c r="AC52" s="319">
        <f>SUM(AH52,AM52)</f>
        <v>347</v>
      </c>
      <c r="AD52" s="319"/>
      <c r="AE52" s="319"/>
      <c r="AF52" s="319"/>
      <c r="AG52" s="161"/>
      <c r="AH52" s="319">
        <v>176</v>
      </c>
      <c r="AI52" s="319"/>
      <c r="AJ52" s="319"/>
      <c r="AK52" s="319"/>
      <c r="AL52" s="161"/>
      <c r="AM52" s="319">
        <v>171</v>
      </c>
      <c r="AN52" s="319"/>
      <c r="AO52" s="319"/>
      <c r="AP52" s="319"/>
      <c r="AQ52" s="161"/>
      <c r="AR52" s="319">
        <f>SUM(AW52,BB52)</f>
        <v>122</v>
      </c>
      <c r="AS52" s="319"/>
      <c r="AT52" s="319"/>
      <c r="AU52" s="319"/>
      <c r="AV52" s="161"/>
      <c r="AW52" s="319">
        <v>62</v>
      </c>
      <c r="AX52" s="319"/>
      <c r="AY52" s="319"/>
      <c r="AZ52" s="319"/>
      <c r="BA52" s="161"/>
      <c r="BB52" s="319">
        <v>60</v>
      </c>
      <c r="BC52" s="319"/>
      <c r="BD52" s="319"/>
      <c r="BE52" s="319"/>
      <c r="BF52" s="161"/>
      <c r="BG52" s="161"/>
      <c r="BH52" s="161"/>
      <c r="BI52" s="161"/>
      <c r="BJ52" s="161"/>
      <c r="BK52" s="161"/>
      <c r="BL52" s="320">
        <v>92</v>
      </c>
      <c r="BM52" s="320"/>
      <c r="BN52" s="325">
        <f t="shared" si="9"/>
        <v>241</v>
      </c>
      <c r="BO52" s="291"/>
      <c r="BP52" s="291"/>
      <c r="BQ52" s="291"/>
      <c r="BR52" s="291"/>
      <c r="BS52" s="161"/>
      <c r="BT52" s="319">
        <f>SUM(BY52,CD52)</f>
        <v>153</v>
      </c>
      <c r="BU52" s="319"/>
      <c r="BV52" s="319"/>
      <c r="BW52" s="319"/>
      <c r="BX52" s="161"/>
      <c r="BY52" s="319">
        <v>33</v>
      </c>
      <c r="BZ52" s="319"/>
      <c r="CA52" s="319"/>
      <c r="CB52" s="319"/>
      <c r="CC52" s="161"/>
      <c r="CD52" s="319">
        <v>120</v>
      </c>
      <c r="CE52" s="319"/>
      <c r="CF52" s="319"/>
      <c r="CG52" s="319"/>
      <c r="CH52" s="161"/>
      <c r="CI52" s="319">
        <f>SUM(CN52,CS52)</f>
        <v>57</v>
      </c>
      <c r="CJ52" s="319"/>
      <c r="CK52" s="319"/>
      <c r="CL52" s="319"/>
      <c r="CM52" s="161"/>
      <c r="CN52" s="319">
        <v>18</v>
      </c>
      <c r="CO52" s="319"/>
      <c r="CP52" s="319"/>
      <c r="CQ52" s="319"/>
      <c r="CR52" s="161"/>
      <c r="CS52" s="319">
        <v>39</v>
      </c>
      <c r="CT52" s="319"/>
      <c r="CU52" s="319"/>
      <c r="CV52" s="319"/>
      <c r="CW52" s="161"/>
      <c r="CX52" s="319">
        <f>SUM(DC52,DH52)</f>
        <v>31</v>
      </c>
      <c r="CY52" s="319"/>
      <c r="CZ52" s="319"/>
      <c r="DA52" s="319"/>
      <c r="DB52" s="161"/>
      <c r="DC52" s="319">
        <v>8</v>
      </c>
      <c r="DD52" s="319"/>
      <c r="DE52" s="319"/>
      <c r="DF52" s="319"/>
      <c r="DG52" s="161"/>
      <c r="DH52" s="319">
        <v>23</v>
      </c>
      <c r="DI52" s="319"/>
      <c r="DJ52" s="319"/>
      <c r="DK52" s="319"/>
    </row>
    <row r="53" spans="1:116" ht="10.5" customHeight="1" x14ac:dyDescent="0.15">
      <c r="F53" s="317">
        <v>38</v>
      </c>
      <c r="G53" s="317"/>
      <c r="H53" s="325">
        <f t="shared" ref="H53:H64" si="10">SUM(N53,AC53,AR53)</f>
        <v>1361</v>
      </c>
      <c r="I53" s="291"/>
      <c r="J53" s="291"/>
      <c r="K53" s="291"/>
      <c r="L53" s="291"/>
      <c r="M53" s="161"/>
      <c r="N53" s="319">
        <f>SUM(S53,X53)</f>
        <v>945</v>
      </c>
      <c r="O53" s="319"/>
      <c r="P53" s="319"/>
      <c r="Q53" s="319"/>
      <c r="R53" s="161"/>
      <c r="S53" s="319">
        <v>464</v>
      </c>
      <c r="T53" s="319"/>
      <c r="U53" s="319"/>
      <c r="V53" s="319"/>
      <c r="W53" s="161"/>
      <c r="X53" s="319">
        <v>481</v>
      </c>
      <c r="Y53" s="319"/>
      <c r="Z53" s="319"/>
      <c r="AA53" s="319"/>
      <c r="AB53" s="161"/>
      <c r="AC53" s="319">
        <f>SUM(AH53,AM53)</f>
        <v>310</v>
      </c>
      <c r="AD53" s="319"/>
      <c r="AE53" s="319"/>
      <c r="AF53" s="319"/>
      <c r="AG53" s="161"/>
      <c r="AH53" s="319">
        <v>162</v>
      </c>
      <c r="AI53" s="319"/>
      <c r="AJ53" s="319"/>
      <c r="AK53" s="319"/>
      <c r="AL53" s="161"/>
      <c r="AM53" s="319">
        <v>148</v>
      </c>
      <c r="AN53" s="319"/>
      <c r="AO53" s="319"/>
      <c r="AP53" s="319"/>
      <c r="AQ53" s="161"/>
      <c r="AR53" s="319">
        <f>SUM(AW53,BB53)</f>
        <v>106</v>
      </c>
      <c r="AS53" s="319"/>
      <c r="AT53" s="319"/>
      <c r="AU53" s="319"/>
      <c r="AV53" s="161"/>
      <c r="AW53" s="319">
        <v>49</v>
      </c>
      <c r="AX53" s="319"/>
      <c r="AY53" s="319"/>
      <c r="AZ53" s="319"/>
      <c r="BA53" s="161"/>
      <c r="BB53" s="319">
        <v>57</v>
      </c>
      <c r="BC53" s="319"/>
      <c r="BD53" s="319"/>
      <c r="BE53" s="319"/>
      <c r="BF53" s="161"/>
      <c r="BG53" s="161"/>
      <c r="BH53" s="161"/>
      <c r="BI53" s="161"/>
      <c r="BJ53" s="161"/>
      <c r="BK53" s="161"/>
      <c r="BL53" s="320">
        <v>93</v>
      </c>
      <c r="BM53" s="320"/>
      <c r="BN53" s="325">
        <f t="shared" ref="BN53:BN61" si="11">SUM(BT53,CI53,CX53)</f>
        <v>215</v>
      </c>
      <c r="BO53" s="291"/>
      <c r="BP53" s="291"/>
      <c r="BQ53" s="291"/>
      <c r="BR53" s="291"/>
      <c r="BS53" s="161"/>
      <c r="BT53" s="319">
        <f>SUM(BY53,CD53)</f>
        <v>137</v>
      </c>
      <c r="BU53" s="319"/>
      <c r="BV53" s="319"/>
      <c r="BW53" s="319"/>
      <c r="BX53" s="161"/>
      <c r="BY53" s="319">
        <v>37</v>
      </c>
      <c r="BZ53" s="319"/>
      <c r="CA53" s="319"/>
      <c r="CB53" s="319"/>
      <c r="CC53" s="161"/>
      <c r="CD53" s="319">
        <v>100</v>
      </c>
      <c r="CE53" s="319"/>
      <c r="CF53" s="319"/>
      <c r="CG53" s="319"/>
      <c r="CH53" s="161"/>
      <c r="CI53" s="319">
        <f>SUM(CN53,CS53)</f>
        <v>58</v>
      </c>
      <c r="CJ53" s="319"/>
      <c r="CK53" s="319"/>
      <c r="CL53" s="319"/>
      <c r="CM53" s="161"/>
      <c r="CN53" s="319">
        <v>16</v>
      </c>
      <c r="CO53" s="319"/>
      <c r="CP53" s="319"/>
      <c r="CQ53" s="319"/>
      <c r="CR53" s="161"/>
      <c r="CS53" s="319">
        <v>42</v>
      </c>
      <c r="CT53" s="319"/>
      <c r="CU53" s="319"/>
      <c r="CV53" s="319"/>
      <c r="CW53" s="161"/>
      <c r="CX53" s="319">
        <f>SUM(DC53,DH53)</f>
        <v>20</v>
      </c>
      <c r="CY53" s="319"/>
      <c r="CZ53" s="319"/>
      <c r="DA53" s="319"/>
      <c r="DB53" s="161"/>
      <c r="DC53" s="319">
        <v>6</v>
      </c>
      <c r="DD53" s="319"/>
      <c r="DE53" s="319"/>
      <c r="DF53" s="319"/>
      <c r="DG53" s="161"/>
      <c r="DH53" s="319">
        <v>14</v>
      </c>
      <c r="DI53" s="319"/>
      <c r="DJ53" s="319"/>
      <c r="DK53" s="319"/>
    </row>
    <row r="54" spans="1:116" ht="10.5" customHeight="1" x14ac:dyDescent="0.15">
      <c r="F54" s="317">
        <v>39</v>
      </c>
      <c r="G54" s="317"/>
      <c r="H54" s="325">
        <f t="shared" si="10"/>
        <v>1386</v>
      </c>
      <c r="I54" s="291"/>
      <c r="J54" s="291"/>
      <c r="K54" s="291"/>
      <c r="L54" s="291"/>
      <c r="M54" s="161"/>
      <c r="N54" s="319">
        <f>SUM(S54,X54)</f>
        <v>939</v>
      </c>
      <c r="O54" s="319"/>
      <c r="P54" s="319"/>
      <c r="Q54" s="319"/>
      <c r="R54" s="161"/>
      <c r="S54" s="319">
        <v>480</v>
      </c>
      <c r="T54" s="319"/>
      <c r="U54" s="319"/>
      <c r="V54" s="319"/>
      <c r="W54" s="161"/>
      <c r="X54" s="319">
        <v>459</v>
      </c>
      <c r="Y54" s="319"/>
      <c r="Z54" s="319"/>
      <c r="AA54" s="319"/>
      <c r="AB54" s="161"/>
      <c r="AC54" s="319">
        <f>SUM(AH54,AM54)</f>
        <v>346</v>
      </c>
      <c r="AD54" s="319"/>
      <c r="AE54" s="319"/>
      <c r="AF54" s="319"/>
      <c r="AG54" s="161"/>
      <c r="AH54" s="319">
        <v>185</v>
      </c>
      <c r="AI54" s="319"/>
      <c r="AJ54" s="319"/>
      <c r="AK54" s="319"/>
      <c r="AL54" s="161"/>
      <c r="AM54" s="319">
        <v>161</v>
      </c>
      <c r="AN54" s="319"/>
      <c r="AO54" s="319"/>
      <c r="AP54" s="319"/>
      <c r="AQ54" s="161"/>
      <c r="AR54" s="319">
        <f>SUM(AW54,BB54)</f>
        <v>101</v>
      </c>
      <c r="AS54" s="319"/>
      <c r="AT54" s="319"/>
      <c r="AU54" s="319"/>
      <c r="AV54" s="161"/>
      <c r="AW54" s="319">
        <v>53</v>
      </c>
      <c r="AX54" s="319"/>
      <c r="AY54" s="319"/>
      <c r="AZ54" s="319"/>
      <c r="BA54" s="161"/>
      <c r="BB54" s="319">
        <v>48</v>
      </c>
      <c r="BC54" s="319"/>
      <c r="BD54" s="319"/>
      <c r="BE54" s="319"/>
      <c r="BF54" s="161"/>
      <c r="BG54" s="161"/>
      <c r="BH54" s="161"/>
      <c r="BI54" s="161"/>
      <c r="BJ54" s="161"/>
      <c r="BK54" s="161"/>
      <c r="BL54" s="320">
        <v>94</v>
      </c>
      <c r="BM54" s="320"/>
      <c r="BN54" s="325">
        <f t="shared" si="11"/>
        <v>157</v>
      </c>
      <c r="BO54" s="291"/>
      <c r="BP54" s="291"/>
      <c r="BQ54" s="291"/>
      <c r="BR54" s="291"/>
      <c r="BS54" s="161"/>
      <c r="BT54" s="319">
        <f>SUM(BY54,CD54)</f>
        <v>88</v>
      </c>
      <c r="BU54" s="319"/>
      <c r="BV54" s="319"/>
      <c r="BW54" s="319"/>
      <c r="BX54" s="161"/>
      <c r="BY54" s="319">
        <v>22</v>
      </c>
      <c r="BZ54" s="319"/>
      <c r="CA54" s="319"/>
      <c r="CB54" s="319"/>
      <c r="CC54" s="161"/>
      <c r="CD54" s="319">
        <v>66</v>
      </c>
      <c r="CE54" s="319"/>
      <c r="CF54" s="319"/>
      <c r="CG54" s="319"/>
      <c r="CH54" s="161"/>
      <c r="CI54" s="319">
        <f>SUM(CN54,CS54)</f>
        <v>49</v>
      </c>
      <c r="CJ54" s="319"/>
      <c r="CK54" s="319"/>
      <c r="CL54" s="319"/>
      <c r="CM54" s="161"/>
      <c r="CN54" s="319">
        <v>11</v>
      </c>
      <c r="CO54" s="319"/>
      <c r="CP54" s="319"/>
      <c r="CQ54" s="319"/>
      <c r="CR54" s="161"/>
      <c r="CS54" s="319">
        <v>38</v>
      </c>
      <c r="CT54" s="319"/>
      <c r="CU54" s="319"/>
      <c r="CV54" s="319"/>
      <c r="CW54" s="161"/>
      <c r="CX54" s="319">
        <f>SUM(DC54,DH54)</f>
        <v>20</v>
      </c>
      <c r="CY54" s="319"/>
      <c r="CZ54" s="319"/>
      <c r="DA54" s="319"/>
      <c r="DB54" s="161"/>
      <c r="DC54" s="319">
        <v>6</v>
      </c>
      <c r="DD54" s="319"/>
      <c r="DE54" s="319"/>
      <c r="DF54" s="319"/>
      <c r="DG54" s="161"/>
      <c r="DH54" s="319">
        <v>14</v>
      </c>
      <c r="DI54" s="319"/>
      <c r="DJ54" s="319"/>
      <c r="DK54" s="319"/>
    </row>
    <row r="55" spans="1:116" s="39" customFormat="1" ht="12" customHeight="1" x14ac:dyDescent="0.15">
      <c r="A55" s="329" t="s">
        <v>202</v>
      </c>
      <c r="B55" s="329"/>
      <c r="C55" s="329"/>
      <c r="D55" s="329"/>
      <c r="E55" s="329"/>
      <c r="F55" s="41"/>
      <c r="G55" s="41"/>
      <c r="H55" s="330">
        <f t="shared" si="10"/>
        <v>7858</v>
      </c>
      <c r="I55" s="328"/>
      <c r="J55" s="328"/>
      <c r="K55" s="328"/>
      <c r="L55" s="328"/>
      <c r="M55" s="168"/>
      <c r="N55" s="328">
        <f>SUM(N56:Q60)</f>
        <v>5333</v>
      </c>
      <c r="O55" s="328"/>
      <c r="P55" s="328"/>
      <c r="Q55" s="328"/>
      <c r="R55" s="163"/>
      <c r="S55" s="328">
        <f>SUM(S56:V60)</f>
        <v>2759</v>
      </c>
      <c r="T55" s="328"/>
      <c r="U55" s="328"/>
      <c r="V55" s="328"/>
      <c r="W55" s="163"/>
      <c r="X55" s="328">
        <f>SUM(X56:AA60)</f>
        <v>2574</v>
      </c>
      <c r="Y55" s="328"/>
      <c r="Z55" s="328"/>
      <c r="AA55" s="328"/>
      <c r="AB55" s="168"/>
      <c r="AC55" s="328">
        <f>SUM(AC56:AF60)</f>
        <v>1859</v>
      </c>
      <c r="AD55" s="328"/>
      <c r="AE55" s="328"/>
      <c r="AF55" s="328"/>
      <c r="AG55" s="163"/>
      <c r="AH55" s="328">
        <f>SUM(AH56:AK60)</f>
        <v>965</v>
      </c>
      <c r="AI55" s="328"/>
      <c r="AJ55" s="328"/>
      <c r="AK55" s="328"/>
      <c r="AL55" s="163"/>
      <c r="AM55" s="328">
        <f>SUM(AM56:AP60)</f>
        <v>894</v>
      </c>
      <c r="AN55" s="328"/>
      <c r="AO55" s="328"/>
      <c r="AP55" s="328"/>
      <c r="AQ55" s="168"/>
      <c r="AR55" s="328">
        <f>SUM(AR56:AU60)</f>
        <v>666</v>
      </c>
      <c r="AS55" s="328"/>
      <c r="AT55" s="328"/>
      <c r="AU55" s="328"/>
      <c r="AV55" s="163"/>
      <c r="AW55" s="328">
        <f>SUM(AW56:AZ60)</f>
        <v>351</v>
      </c>
      <c r="AX55" s="328"/>
      <c r="AY55" s="328"/>
      <c r="AZ55" s="328"/>
      <c r="BA55" s="163"/>
      <c r="BB55" s="328">
        <f>SUM(BB56:BE60)</f>
        <v>315</v>
      </c>
      <c r="BC55" s="328"/>
      <c r="BD55" s="328"/>
      <c r="BE55" s="328"/>
      <c r="BF55" s="168"/>
      <c r="BG55" s="335" t="s">
        <v>204</v>
      </c>
      <c r="BH55" s="335"/>
      <c r="BI55" s="335"/>
      <c r="BJ55" s="335"/>
      <c r="BK55" s="335"/>
      <c r="BL55" s="167"/>
      <c r="BM55" s="167"/>
      <c r="BN55" s="333">
        <f t="shared" si="11"/>
        <v>347</v>
      </c>
      <c r="BO55" s="334"/>
      <c r="BP55" s="334"/>
      <c r="BQ55" s="334"/>
      <c r="BR55" s="334"/>
      <c r="BS55" s="169"/>
      <c r="BT55" s="334">
        <f>SUM(BT56:BW60)</f>
        <v>204</v>
      </c>
      <c r="BU55" s="334"/>
      <c r="BV55" s="334"/>
      <c r="BW55" s="334"/>
      <c r="BX55" s="164"/>
      <c r="BY55" s="334">
        <f>SUM(BY56:CB60)</f>
        <v>32</v>
      </c>
      <c r="BZ55" s="334"/>
      <c r="CA55" s="334"/>
      <c r="CB55" s="334"/>
      <c r="CC55" s="164"/>
      <c r="CD55" s="334">
        <f>SUM(CD56:CG60)</f>
        <v>172</v>
      </c>
      <c r="CE55" s="334"/>
      <c r="CF55" s="334"/>
      <c r="CG55" s="334"/>
      <c r="CH55" s="169"/>
      <c r="CI55" s="334">
        <f>SUM(CI56:CL60)</f>
        <v>108</v>
      </c>
      <c r="CJ55" s="334"/>
      <c r="CK55" s="334"/>
      <c r="CL55" s="334"/>
      <c r="CM55" s="164"/>
      <c r="CN55" s="334">
        <f>SUM(CN56:CQ60)</f>
        <v>11</v>
      </c>
      <c r="CO55" s="334"/>
      <c r="CP55" s="334"/>
      <c r="CQ55" s="334"/>
      <c r="CR55" s="164"/>
      <c r="CS55" s="334">
        <f>SUM(CS56:CV60)</f>
        <v>97</v>
      </c>
      <c r="CT55" s="334"/>
      <c r="CU55" s="334"/>
      <c r="CV55" s="334"/>
      <c r="CW55" s="169"/>
      <c r="CX55" s="334">
        <f>SUM(CX56:DA60)</f>
        <v>35</v>
      </c>
      <c r="CY55" s="334"/>
      <c r="CZ55" s="334"/>
      <c r="DA55" s="334"/>
      <c r="DB55" s="164"/>
      <c r="DC55" s="334">
        <f>SUM(DC56:DF60)</f>
        <v>8</v>
      </c>
      <c r="DD55" s="334"/>
      <c r="DE55" s="334"/>
      <c r="DF55" s="334"/>
      <c r="DG55" s="164"/>
      <c r="DH55" s="334">
        <f>SUM(DH56:DK60)</f>
        <v>27</v>
      </c>
      <c r="DI55" s="334"/>
      <c r="DJ55" s="334"/>
      <c r="DK55" s="334"/>
      <c r="DL55" s="44"/>
    </row>
    <row r="56" spans="1:116" ht="10.5" customHeight="1" x14ac:dyDescent="0.15">
      <c r="F56" s="317">
        <v>40</v>
      </c>
      <c r="G56" s="317"/>
      <c r="H56" s="325">
        <f t="shared" si="10"/>
        <v>1431</v>
      </c>
      <c r="I56" s="291"/>
      <c r="J56" s="291"/>
      <c r="K56" s="291"/>
      <c r="L56" s="291"/>
      <c r="M56" s="161"/>
      <c r="N56" s="319">
        <f>SUM(S56,X56)</f>
        <v>978</v>
      </c>
      <c r="O56" s="319"/>
      <c r="P56" s="319"/>
      <c r="Q56" s="319"/>
      <c r="R56" s="161"/>
      <c r="S56" s="319">
        <v>509</v>
      </c>
      <c r="T56" s="319"/>
      <c r="U56" s="319"/>
      <c r="V56" s="319"/>
      <c r="W56" s="161"/>
      <c r="X56" s="319">
        <v>469</v>
      </c>
      <c r="Y56" s="319"/>
      <c r="Z56" s="319"/>
      <c r="AA56" s="319"/>
      <c r="AB56" s="161"/>
      <c r="AC56" s="319">
        <f>SUM(AH56,AM56)</f>
        <v>340</v>
      </c>
      <c r="AD56" s="319"/>
      <c r="AE56" s="319"/>
      <c r="AF56" s="319"/>
      <c r="AG56" s="161"/>
      <c r="AH56" s="319">
        <v>174</v>
      </c>
      <c r="AI56" s="319"/>
      <c r="AJ56" s="319"/>
      <c r="AK56" s="319"/>
      <c r="AL56" s="161"/>
      <c r="AM56" s="319">
        <v>166</v>
      </c>
      <c r="AN56" s="319"/>
      <c r="AO56" s="319"/>
      <c r="AP56" s="319"/>
      <c r="AQ56" s="161"/>
      <c r="AR56" s="319">
        <f>SUM(AW56,BB56)</f>
        <v>113</v>
      </c>
      <c r="AS56" s="319"/>
      <c r="AT56" s="319"/>
      <c r="AU56" s="319"/>
      <c r="AV56" s="161"/>
      <c r="AW56" s="319">
        <v>60</v>
      </c>
      <c r="AX56" s="319"/>
      <c r="AY56" s="319"/>
      <c r="AZ56" s="319"/>
      <c r="BA56" s="161"/>
      <c r="BB56" s="319">
        <v>53</v>
      </c>
      <c r="BC56" s="319"/>
      <c r="BD56" s="319"/>
      <c r="BE56" s="319"/>
      <c r="BF56" s="161"/>
      <c r="BG56" s="161"/>
      <c r="BH56" s="161"/>
      <c r="BI56" s="161"/>
      <c r="BJ56" s="161"/>
      <c r="BK56" s="161"/>
      <c r="BL56" s="320">
        <v>95</v>
      </c>
      <c r="BM56" s="320"/>
      <c r="BN56" s="325">
        <f t="shared" si="11"/>
        <v>124</v>
      </c>
      <c r="BO56" s="291"/>
      <c r="BP56" s="291"/>
      <c r="BQ56" s="291"/>
      <c r="BR56" s="291"/>
      <c r="BS56" s="161"/>
      <c r="BT56" s="319">
        <f t="shared" ref="BT56:BT61" si="12">SUM(BY56,CD56)</f>
        <v>69</v>
      </c>
      <c r="BU56" s="319"/>
      <c r="BV56" s="319"/>
      <c r="BW56" s="319"/>
      <c r="BX56" s="161"/>
      <c r="BY56" s="319">
        <v>14</v>
      </c>
      <c r="BZ56" s="319"/>
      <c r="CA56" s="319"/>
      <c r="CB56" s="319"/>
      <c r="CC56" s="161"/>
      <c r="CD56" s="319">
        <v>55</v>
      </c>
      <c r="CE56" s="319"/>
      <c r="CF56" s="319"/>
      <c r="CG56" s="319"/>
      <c r="CH56" s="161"/>
      <c r="CI56" s="319">
        <f t="shared" ref="CI56:CI61" si="13">SUM(CN56,CS56)</f>
        <v>42</v>
      </c>
      <c r="CJ56" s="319"/>
      <c r="CK56" s="319"/>
      <c r="CL56" s="319"/>
      <c r="CM56" s="161"/>
      <c r="CN56" s="319">
        <v>5</v>
      </c>
      <c r="CO56" s="319"/>
      <c r="CP56" s="319"/>
      <c r="CQ56" s="319"/>
      <c r="CR56" s="161"/>
      <c r="CS56" s="319">
        <v>37</v>
      </c>
      <c r="CT56" s="319"/>
      <c r="CU56" s="319"/>
      <c r="CV56" s="319"/>
      <c r="CW56" s="161"/>
      <c r="CX56" s="319">
        <f t="shared" ref="CX56:CX61" si="14">SUM(DC56,DH56)</f>
        <v>13</v>
      </c>
      <c r="CY56" s="319"/>
      <c r="CZ56" s="319"/>
      <c r="DA56" s="319"/>
      <c r="DB56" s="161"/>
      <c r="DC56" s="319">
        <v>5</v>
      </c>
      <c r="DD56" s="319"/>
      <c r="DE56" s="319"/>
      <c r="DF56" s="319"/>
      <c r="DG56" s="161"/>
      <c r="DH56" s="319">
        <v>8</v>
      </c>
      <c r="DI56" s="319"/>
      <c r="DJ56" s="319"/>
      <c r="DK56" s="319"/>
    </row>
    <row r="57" spans="1:116" ht="10.5" customHeight="1" x14ac:dyDescent="0.15">
      <c r="F57" s="317">
        <v>41</v>
      </c>
      <c r="G57" s="317"/>
      <c r="H57" s="325">
        <f t="shared" si="10"/>
        <v>1546</v>
      </c>
      <c r="I57" s="291"/>
      <c r="J57" s="291"/>
      <c r="K57" s="291"/>
      <c r="L57" s="291"/>
      <c r="M57" s="161"/>
      <c r="N57" s="319">
        <f>SUM(S57,X57)</f>
        <v>1046</v>
      </c>
      <c r="O57" s="319"/>
      <c r="P57" s="319"/>
      <c r="Q57" s="319"/>
      <c r="R57" s="161"/>
      <c r="S57" s="319">
        <v>542</v>
      </c>
      <c r="T57" s="319"/>
      <c r="U57" s="319"/>
      <c r="V57" s="319"/>
      <c r="W57" s="161"/>
      <c r="X57" s="319">
        <v>504</v>
      </c>
      <c r="Y57" s="319"/>
      <c r="Z57" s="319"/>
      <c r="AA57" s="319"/>
      <c r="AB57" s="161"/>
      <c r="AC57" s="319">
        <f>SUM(AH57,AM57)</f>
        <v>351</v>
      </c>
      <c r="AD57" s="319"/>
      <c r="AE57" s="319"/>
      <c r="AF57" s="319"/>
      <c r="AG57" s="161"/>
      <c r="AH57" s="319">
        <v>189</v>
      </c>
      <c r="AI57" s="319"/>
      <c r="AJ57" s="319"/>
      <c r="AK57" s="319"/>
      <c r="AL57" s="161"/>
      <c r="AM57" s="319">
        <v>162</v>
      </c>
      <c r="AN57" s="319"/>
      <c r="AO57" s="319"/>
      <c r="AP57" s="319"/>
      <c r="AQ57" s="161"/>
      <c r="AR57" s="319">
        <f>SUM(AW57,BB57)</f>
        <v>149</v>
      </c>
      <c r="AS57" s="319"/>
      <c r="AT57" s="319"/>
      <c r="AU57" s="319"/>
      <c r="AV57" s="161"/>
      <c r="AW57" s="319">
        <v>77</v>
      </c>
      <c r="AX57" s="319"/>
      <c r="AY57" s="319"/>
      <c r="AZ57" s="319"/>
      <c r="BA57" s="161"/>
      <c r="BB57" s="319">
        <v>72</v>
      </c>
      <c r="BC57" s="319"/>
      <c r="BD57" s="319"/>
      <c r="BE57" s="319"/>
      <c r="BF57" s="161"/>
      <c r="BG57" s="161"/>
      <c r="BH57" s="161"/>
      <c r="BI57" s="161"/>
      <c r="BJ57" s="161"/>
      <c r="BK57" s="161"/>
      <c r="BL57" s="320">
        <v>96</v>
      </c>
      <c r="BM57" s="320"/>
      <c r="BN57" s="325">
        <f t="shared" si="11"/>
        <v>77</v>
      </c>
      <c r="BO57" s="291"/>
      <c r="BP57" s="291"/>
      <c r="BQ57" s="291"/>
      <c r="BR57" s="291"/>
      <c r="BS57" s="161"/>
      <c r="BT57" s="319">
        <f t="shared" si="12"/>
        <v>44</v>
      </c>
      <c r="BU57" s="319"/>
      <c r="BV57" s="319"/>
      <c r="BW57" s="319"/>
      <c r="BX57" s="161"/>
      <c r="BY57" s="319">
        <v>3</v>
      </c>
      <c r="BZ57" s="319"/>
      <c r="CA57" s="319"/>
      <c r="CB57" s="319"/>
      <c r="CC57" s="161"/>
      <c r="CD57" s="319">
        <v>41</v>
      </c>
      <c r="CE57" s="319"/>
      <c r="CF57" s="319"/>
      <c r="CG57" s="319"/>
      <c r="CH57" s="161"/>
      <c r="CI57" s="319">
        <f t="shared" si="13"/>
        <v>20</v>
      </c>
      <c r="CJ57" s="319"/>
      <c r="CK57" s="319"/>
      <c r="CL57" s="319"/>
      <c r="CM57" s="161"/>
      <c r="CN57" s="319">
        <v>2</v>
      </c>
      <c r="CO57" s="319"/>
      <c r="CP57" s="319"/>
      <c r="CQ57" s="319"/>
      <c r="CR57" s="161"/>
      <c r="CS57" s="319">
        <v>18</v>
      </c>
      <c r="CT57" s="319"/>
      <c r="CU57" s="319"/>
      <c r="CV57" s="319"/>
      <c r="CW57" s="161"/>
      <c r="CX57" s="319">
        <f t="shared" si="14"/>
        <v>13</v>
      </c>
      <c r="CY57" s="319"/>
      <c r="CZ57" s="319"/>
      <c r="DA57" s="319"/>
      <c r="DB57" s="161"/>
      <c r="DC57" s="319">
        <v>2</v>
      </c>
      <c r="DD57" s="319"/>
      <c r="DE57" s="319"/>
      <c r="DF57" s="319"/>
      <c r="DG57" s="161"/>
      <c r="DH57" s="319">
        <v>11</v>
      </c>
      <c r="DI57" s="319"/>
      <c r="DJ57" s="319"/>
      <c r="DK57" s="319"/>
    </row>
    <row r="58" spans="1:116" ht="10.5" customHeight="1" x14ac:dyDescent="0.15">
      <c r="F58" s="317">
        <v>42</v>
      </c>
      <c r="G58" s="317"/>
      <c r="H58" s="325">
        <f t="shared" si="10"/>
        <v>1595</v>
      </c>
      <c r="I58" s="291"/>
      <c r="J58" s="291"/>
      <c r="K58" s="291"/>
      <c r="L58" s="291"/>
      <c r="M58" s="161"/>
      <c r="N58" s="319">
        <f>SUM(S58,X58)</f>
        <v>1060</v>
      </c>
      <c r="O58" s="319"/>
      <c r="P58" s="319"/>
      <c r="Q58" s="319"/>
      <c r="R58" s="161"/>
      <c r="S58" s="319">
        <v>547</v>
      </c>
      <c r="T58" s="319"/>
      <c r="U58" s="319"/>
      <c r="V58" s="319"/>
      <c r="W58" s="161"/>
      <c r="X58" s="319">
        <v>513</v>
      </c>
      <c r="Y58" s="319"/>
      <c r="Z58" s="319"/>
      <c r="AA58" s="319"/>
      <c r="AB58" s="161"/>
      <c r="AC58" s="319">
        <f>SUM(AH58,AM58)</f>
        <v>387</v>
      </c>
      <c r="AD58" s="319"/>
      <c r="AE58" s="319"/>
      <c r="AF58" s="319"/>
      <c r="AG58" s="161"/>
      <c r="AH58" s="319">
        <v>204</v>
      </c>
      <c r="AI58" s="319"/>
      <c r="AJ58" s="319"/>
      <c r="AK58" s="319"/>
      <c r="AL58" s="161"/>
      <c r="AM58" s="319">
        <v>183</v>
      </c>
      <c r="AN58" s="319"/>
      <c r="AO58" s="319"/>
      <c r="AP58" s="319"/>
      <c r="AQ58" s="161"/>
      <c r="AR58" s="319">
        <f>SUM(AW58,BB58)</f>
        <v>148</v>
      </c>
      <c r="AS58" s="319"/>
      <c r="AT58" s="319"/>
      <c r="AU58" s="319"/>
      <c r="AV58" s="161"/>
      <c r="AW58" s="319">
        <v>85</v>
      </c>
      <c r="AX58" s="319"/>
      <c r="AY58" s="319"/>
      <c r="AZ58" s="319"/>
      <c r="BA58" s="161"/>
      <c r="BB58" s="319">
        <v>63</v>
      </c>
      <c r="BC58" s="319"/>
      <c r="BD58" s="319"/>
      <c r="BE58" s="319"/>
      <c r="BF58" s="161"/>
      <c r="BG58" s="161"/>
      <c r="BH58" s="161"/>
      <c r="BI58" s="161"/>
      <c r="BJ58" s="161"/>
      <c r="BK58" s="161"/>
      <c r="BL58" s="320">
        <v>97</v>
      </c>
      <c r="BM58" s="320"/>
      <c r="BN58" s="325">
        <f t="shared" si="11"/>
        <v>62</v>
      </c>
      <c r="BO58" s="291"/>
      <c r="BP58" s="291"/>
      <c r="BQ58" s="291"/>
      <c r="BR58" s="291"/>
      <c r="BS58" s="161"/>
      <c r="BT58" s="319">
        <f t="shared" si="12"/>
        <v>35</v>
      </c>
      <c r="BU58" s="319"/>
      <c r="BV58" s="319"/>
      <c r="BW58" s="319"/>
      <c r="BX58" s="161"/>
      <c r="BY58" s="319">
        <v>6</v>
      </c>
      <c r="BZ58" s="319"/>
      <c r="CA58" s="319"/>
      <c r="CB58" s="319"/>
      <c r="CC58" s="161"/>
      <c r="CD58" s="319">
        <v>29</v>
      </c>
      <c r="CE58" s="319"/>
      <c r="CF58" s="319"/>
      <c r="CG58" s="319"/>
      <c r="CH58" s="161"/>
      <c r="CI58" s="319">
        <f t="shared" si="13"/>
        <v>24</v>
      </c>
      <c r="CJ58" s="319"/>
      <c r="CK58" s="319"/>
      <c r="CL58" s="319"/>
      <c r="CM58" s="161"/>
      <c r="CN58" s="319">
        <v>2</v>
      </c>
      <c r="CO58" s="319"/>
      <c r="CP58" s="319"/>
      <c r="CQ58" s="319"/>
      <c r="CR58" s="161"/>
      <c r="CS58" s="319">
        <v>22</v>
      </c>
      <c r="CT58" s="319"/>
      <c r="CU58" s="319"/>
      <c r="CV58" s="319"/>
      <c r="CW58" s="161"/>
      <c r="CX58" s="319">
        <f t="shared" si="14"/>
        <v>3</v>
      </c>
      <c r="CY58" s="319"/>
      <c r="CZ58" s="319"/>
      <c r="DA58" s="319"/>
      <c r="DB58" s="161"/>
      <c r="DC58" s="334" t="s">
        <v>205</v>
      </c>
      <c r="DD58" s="334"/>
      <c r="DE58" s="334"/>
      <c r="DF58" s="334"/>
      <c r="DG58" s="161"/>
      <c r="DH58" s="319">
        <v>3</v>
      </c>
      <c r="DI58" s="319"/>
      <c r="DJ58" s="319"/>
      <c r="DK58" s="319"/>
    </row>
    <row r="59" spans="1:116" ht="10.5" customHeight="1" x14ac:dyDescent="0.15">
      <c r="F59" s="317">
        <v>43</v>
      </c>
      <c r="G59" s="317"/>
      <c r="H59" s="325">
        <f t="shared" si="10"/>
        <v>1583</v>
      </c>
      <c r="I59" s="291"/>
      <c r="J59" s="291"/>
      <c r="K59" s="291"/>
      <c r="L59" s="291"/>
      <c r="M59" s="161"/>
      <c r="N59" s="319">
        <f>SUM(S59,X59)</f>
        <v>1094</v>
      </c>
      <c r="O59" s="319"/>
      <c r="P59" s="319"/>
      <c r="Q59" s="319"/>
      <c r="R59" s="161"/>
      <c r="S59" s="319">
        <v>565</v>
      </c>
      <c r="T59" s="319"/>
      <c r="U59" s="319"/>
      <c r="V59" s="319"/>
      <c r="W59" s="161"/>
      <c r="X59" s="319">
        <v>529</v>
      </c>
      <c r="Y59" s="319"/>
      <c r="Z59" s="319"/>
      <c r="AA59" s="319"/>
      <c r="AB59" s="161"/>
      <c r="AC59" s="319">
        <f>SUM(AH59,AM59)</f>
        <v>366</v>
      </c>
      <c r="AD59" s="319"/>
      <c r="AE59" s="319"/>
      <c r="AF59" s="319"/>
      <c r="AG59" s="161"/>
      <c r="AH59" s="319">
        <v>186</v>
      </c>
      <c r="AI59" s="319"/>
      <c r="AJ59" s="319"/>
      <c r="AK59" s="319"/>
      <c r="AL59" s="161"/>
      <c r="AM59" s="319">
        <v>180</v>
      </c>
      <c r="AN59" s="319"/>
      <c r="AO59" s="319"/>
      <c r="AP59" s="319"/>
      <c r="AQ59" s="161"/>
      <c r="AR59" s="319">
        <f>SUM(AW59,BB59)</f>
        <v>123</v>
      </c>
      <c r="AS59" s="319"/>
      <c r="AT59" s="319"/>
      <c r="AU59" s="319"/>
      <c r="AV59" s="161"/>
      <c r="AW59" s="319">
        <v>66</v>
      </c>
      <c r="AX59" s="319"/>
      <c r="AY59" s="319"/>
      <c r="AZ59" s="319"/>
      <c r="BA59" s="161"/>
      <c r="BB59" s="319">
        <v>57</v>
      </c>
      <c r="BC59" s="319"/>
      <c r="BD59" s="319"/>
      <c r="BE59" s="319"/>
      <c r="BF59" s="161"/>
      <c r="BG59" s="161"/>
      <c r="BH59" s="161"/>
      <c r="BI59" s="161"/>
      <c r="BJ59" s="161"/>
      <c r="BK59" s="161"/>
      <c r="BL59" s="320">
        <v>98</v>
      </c>
      <c r="BM59" s="320"/>
      <c r="BN59" s="325">
        <f t="shared" si="11"/>
        <v>49</v>
      </c>
      <c r="BO59" s="291"/>
      <c r="BP59" s="291"/>
      <c r="BQ59" s="291"/>
      <c r="BR59" s="291"/>
      <c r="BS59" s="161"/>
      <c r="BT59" s="319">
        <f t="shared" si="12"/>
        <v>32</v>
      </c>
      <c r="BU59" s="319"/>
      <c r="BV59" s="319"/>
      <c r="BW59" s="319"/>
      <c r="BX59" s="161"/>
      <c r="BY59" s="319">
        <v>7</v>
      </c>
      <c r="BZ59" s="319"/>
      <c r="CA59" s="319"/>
      <c r="CB59" s="319"/>
      <c r="CC59" s="161"/>
      <c r="CD59" s="319">
        <v>25</v>
      </c>
      <c r="CE59" s="319"/>
      <c r="CF59" s="319"/>
      <c r="CG59" s="319"/>
      <c r="CH59" s="161"/>
      <c r="CI59" s="319">
        <f t="shared" si="13"/>
        <v>14</v>
      </c>
      <c r="CJ59" s="319"/>
      <c r="CK59" s="319"/>
      <c r="CL59" s="319"/>
      <c r="CM59" s="161"/>
      <c r="CN59" s="319">
        <v>1</v>
      </c>
      <c r="CO59" s="319"/>
      <c r="CP59" s="319"/>
      <c r="CQ59" s="319"/>
      <c r="CR59" s="161"/>
      <c r="CS59" s="319">
        <v>13</v>
      </c>
      <c r="CT59" s="319"/>
      <c r="CU59" s="319"/>
      <c r="CV59" s="319"/>
      <c r="CW59" s="161"/>
      <c r="CX59" s="319">
        <f t="shared" si="14"/>
        <v>3</v>
      </c>
      <c r="CY59" s="319"/>
      <c r="CZ59" s="319"/>
      <c r="DA59" s="319"/>
      <c r="DB59" s="161"/>
      <c r="DC59" s="334" t="s">
        <v>205</v>
      </c>
      <c r="DD59" s="334"/>
      <c r="DE59" s="334"/>
      <c r="DF59" s="334"/>
      <c r="DG59" s="161"/>
      <c r="DH59" s="319">
        <v>3</v>
      </c>
      <c r="DI59" s="319"/>
      <c r="DJ59" s="319"/>
      <c r="DK59" s="319"/>
    </row>
    <row r="60" spans="1:116" ht="10.5" customHeight="1" x14ac:dyDescent="0.15">
      <c r="F60" s="317">
        <v>44</v>
      </c>
      <c r="G60" s="317"/>
      <c r="H60" s="325">
        <f t="shared" si="10"/>
        <v>1703</v>
      </c>
      <c r="I60" s="291"/>
      <c r="J60" s="291"/>
      <c r="K60" s="291"/>
      <c r="L60" s="291"/>
      <c r="M60" s="161"/>
      <c r="N60" s="319">
        <f>SUM(S60,X60)</f>
        <v>1155</v>
      </c>
      <c r="O60" s="319"/>
      <c r="P60" s="319"/>
      <c r="Q60" s="319"/>
      <c r="R60" s="161"/>
      <c r="S60" s="319">
        <v>596</v>
      </c>
      <c r="T60" s="319"/>
      <c r="U60" s="319"/>
      <c r="V60" s="319"/>
      <c r="W60" s="161"/>
      <c r="X60" s="319">
        <v>559</v>
      </c>
      <c r="Y60" s="319"/>
      <c r="Z60" s="319"/>
      <c r="AA60" s="319"/>
      <c r="AB60" s="161"/>
      <c r="AC60" s="319">
        <f>SUM(AH60,AM60)</f>
        <v>415</v>
      </c>
      <c r="AD60" s="319"/>
      <c r="AE60" s="319"/>
      <c r="AF60" s="319"/>
      <c r="AG60" s="161"/>
      <c r="AH60" s="319">
        <v>212</v>
      </c>
      <c r="AI60" s="319"/>
      <c r="AJ60" s="319"/>
      <c r="AK60" s="319"/>
      <c r="AL60" s="161"/>
      <c r="AM60" s="319">
        <v>203</v>
      </c>
      <c r="AN60" s="319"/>
      <c r="AO60" s="319"/>
      <c r="AP60" s="319"/>
      <c r="AQ60" s="161"/>
      <c r="AR60" s="319">
        <f>SUM(AW60,BB60)</f>
        <v>133</v>
      </c>
      <c r="AS60" s="319"/>
      <c r="AT60" s="319"/>
      <c r="AU60" s="319"/>
      <c r="AV60" s="161"/>
      <c r="AW60" s="319">
        <v>63</v>
      </c>
      <c r="AX60" s="319"/>
      <c r="AY60" s="319"/>
      <c r="AZ60" s="319"/>
      <c r="BA60" s="161"/>
      <c r="BB60" s="319">
        <v>70</v>
      </c>
      <c r="BC60" s="319"/>
      <c r="BD60" s="319"/>
      <c r="BE60" s="319"/>
      <c r="BF60" s="161"/>
      <c r="BG60" s="161"/>
      <c r="BH60" s="161"/>
      <c r="BI60" s="161"/>
      <c r="BJ60" s="161"/>
      <c r="BK60" s="161"/>
      <c r="BL60" s="320">
        <v>99</v>
      </c>
      <c r="BM60" s="320"/>
      <c r="BN60" s="325">
        <f t="shared" si="11"/>
        <v>35</v>
      </c>
      <c r="BO60" s="291"/>
      <c r="BP60" s="291"/>
      <c r="BQ60" s="291"/>
      <c r="BR60" s="291"/>
      <c r="BS60" s="161"/>
      <c r="BT60" s="319">
        <f t="shared" si="12"/>
        <v>24</v>
      </c>
      <c r="BU60" s="319"/>
      <c r="BV60" s="319"/>
      <c r="BW60" s="319"/>
      <c r="BX60" s="161"/>
      <c r="BY60" s="319">
        <v>2</v>
      </c>
      <c r="BZ60" s="319"/>
      <c r="CA60" s="319"/>
      <c r="CB60" s="319"/>
      <c r="CC60" s="161"/>
      <c r="CD60" s="319">
        <v>22</v>
      </c>
      <c r="CE60" s="319"/>
      <c r="CF60" s="319"/>
      <c r="CG60" s="319"/>
      <c r="CH60" s="161"/>
      <c r="CI60" s="319">
        <f t="shared" si="13"/>
        <v>8</v>
      </c>
      <c r="CJ60" s="319"/>
      <c r="CK60" s="319"/>
      <c r="CL60" s="319"/>
      <c r="CM60" s="161"/>
      <c r="CN60" s="319">
        <v>1</v>
      </c>
      <c r="CO60" s="319"/>
      <c r="CP60" s="319"/>
      <c r="CQ60" s="319"/>
      <c r="CR60" s="161"/>
      <c r="CS60" s="319">
        <v>7</v>
      </c>
      <c r="CT60" s="319"/>
      <c r="CU60" s="319"/>
      <c r="CV60" s="319"/>
      <c r="CW60" s="161"/>
      <c r="CX60" s="319">
        <f t="shared" si="14"/>
        <v>3</v>
      </c>
      <c r="CY60" s="319"/>
      <c r="CZ60" s="319"/>
      <c r="DA60" s="319"/>
      <c r="DB60" s="161"/>
      <c r="DC60" s="291">
        <v>1</v>
      </c>
      <c r="DD60" s="291"/>
      <c r="DE60" s="291"/>
      <c r="DF60" s="291"/>
      <c r="DG60" s="161"/>
      <c r="DH60" s="319">
        <v>2</v>
      </c>
      <c r="DI60" s="319"/>
      <c r="DJ60" s="319"/>
      <c r="DK60" s="319"/>
    </row>
    <row r="61" spans="1:116" s="39" customFormat="1" ht="12" customHeight="1" x14ac:dyDescent="0.15">
      <c r="A61" s="329" t="s">
        <v>132</v>
      </c>
      <c r="B61" s="329"/>
      <c r="C61" s="329"/>
      <c r="D61" s="329"/>
      <c r="E61" s="329"/>
      <c r="F61" s="41"/>
      <c r="G61" s="41"/>
      <c r="H61" s="330">
        <f t="shared" si="10"/>
        <v>8960</v>
      </c>
      <c r="I61" s="328"/>
      <c r="J61" s="328"/>
      <c r="K61" s="328"/>
      <c r="L61" s="328"/>
      <c r="M61" s="168"/>
      <c r="N61" s="328">
        <f>SUM(N62:Q66)</f>
        <v>6216</v>
      </c>
      <c r="O61" s="328"/>
      <c r="P61" s="328"/>
      <c r="Q61" s="328"/>
      <c r="R61" s="163"/>
      <c r="S61" s="328">
        <f>SUM(S62:V66)</f>
        <v>3189</v>
      </c>
      <c r="T61" s="328"/>
      <c r="U61" s="328"/>
      <c r="V61" s="328"/>
      <c r="W61" s="163"/>
      <c r="X61" s="328">
        <f>SUM(X62:AA66)</f>
        <v>3027</v>
      </c>
      <c r="Y61" s="328"/>
      <c r="Z61" s="328"/>
      <c r="AA61" s="328"/>
      <c r="AB61" s="168"/>
      <c r="AC61" s="328">
        <f>SUM(AC62:AF66)</f>
        <v>2159</v>
      </c>
      <c r="AD61" s="328"/>
      <c r="AE61" s="328"/>
      <c r="AF61" s="328"/>
      <c r="AG61" s="163"/>
      <c r="AH61" s="328">
        <f>SUM(AH62:AK66)</f>
        <v>1105</v>
      </c>
      <c r="AI61" s="328"/>
      <c r="AJ61" s="328"/>
      <c r="AK61" s="328"/>
      <c r="AL61" s="163"/>
      <c r="AM61" s="328">
        <f>SUM(AM62:AP66)</f>
        <v>1054</v>
      </c>
      <c r="AN61" s="328"/>
      <c r="AO61" s="328"/>
      <c r="AP61" s="328"/>
      <c r="AQ61" s="168"/>
      <c r="AR61" s="328">
        <f>SUM(AR62:AU66)</f>
        <v>585</v>
      </c>
      <c r="AS61" s="328"/>
      <c r="AT61" s="328"/>
      <c r="AU61" s="328"/>
      <c r="AV61" s="163"/>
      <c r="AW61" s="328">
        <f>SUM(AW62:AZ66)</f>
        <v>334</v>
      </c>
      <c r="AX61" s="328"/>
      <c r="AY61" s="328"/>
      <c r="AZ61" s="328"/>
      <c r="BA61" s="163"/>
      <c r="BB61" s="328">
        <f>SUM(BB62:BE66)</f>
        <v>251</v>
      </c>
      <c r="BC61" s="328"/>
      <c r="BD61" s="328"/>
      <c r="BE61" s="328"/>
      <c r="BF61" s="168"/>
      <c r="BG61" s="335" t="s">
        <v>8</v>
      </c>
      <c r="BH61" s="335"/>
      <c r="BI61" s="335"/>
      <c r="BJ61" s="335"/>
      <c r="BK61" s="335"/>
      <c r="BL61" s="167"/>
      <c r="BM61" s="167"/>
      <c r="BN61" s="333">
        <f t="shared" si="11"/>
        <v>53</v>
      </c>
      <c r="BO61" s="334"/>
      <c r="BP61" s="334"/>
      <c r="BQ61" s="334"/>
      <c r="BR61" s="334"/>
      <c r="BS61" s="169"/>
      <c r="BT61" s="331">
        <f t="shared" si="12"/>
        <v>28</v>
      </c>
      <c r="BU61" s="331"/>
      <c r="BV61" s="331"/>
      <c r="BW61" s="331"/>
      <c r="BX61" s="164"/>
      <c r="BY61" s="334">
        <v>5</v>
      </c>
      <c r="BZ61" s="334"/>
      <c r="CA61" s="334"/>
      <c r="CB61" s="334"/>
      <c r="CC61" s="164"/>
      <c r="CD61" s="334">
        <v>23</v>
      </c>
      <c r="CE61" s="334"/>
      <c r="CF61" s="334"/>
      <c r="CG61" s="334"/>
      <c r="CH61" s="169"/>
      <c r="CI61" s="331">
        <f t="shared" si="13"/>
        <v>20</v>
      </c>
      <c r="CJ61" s="331"/>
      <c r="CK61" s="331"/>
      <c r="CL61" s="331"/>
      <c r="CM61" s="164"/>
      <c r="CN61" s="334">
        <v>4</v>
      </c>
      <c r="CO61" s="334"/>
      <c r="CP61" s="334"/>
      <c r="CQ61" s="334"/>
      <c r="CR61" s="164"/>
      <c r="CS61" s="334">
        <v>16</v>
      </c>
      <c r="CT61" s="334"/>
      <c r="CU61" s="334"/>
      <c r="CV61" s="334"/>
      <c r="CW61" s="169"/>
      <c r="CX61" s="331">
        <f t="shared" si="14"/>
        <v>5</v>
      </c>
      <c r="CY61" s="331"/>
      <c r="CZ61" s="331"/>
      <c r="DA61" s="331"/>
      <c r="DB61" s="164"/>
      <c r="DC61" s="334" t="s">
        <v>205</v>
      </c>
      <c r="DD61" s="334"/>
      <c r="DE61" s="334"/>
      <c r="DF61" s="334"/>
      <c r="DG61" s="164"/>
      <c r="DH61" s="334">
        <v>5</v>
      </c>
      <c r="DI61" s="334"/>
      <c r="DJ61" s="334"/>
      <c r="DK61" s="334"/>
      <c r="DL61" s="44"/>
    </row>
    <row r="62" spans="1:116" ht="10.5" customHeight="1" x14ac:dyDescent="0.15">
      <c r="F62" s="317">
        <v>45</v>
      </c>
      <c r="G62" s="317"/>
      <c r="H62" s="325">
        <f t="shared" si="10"/>
        <v>1698</v>
      </c>
      <c r="I62" s="291"/>
      <c r="J62" s="291"/>
      <c r="K62" s="291"/>
      <c r="L62" s="291"/>
      <c r="M62" s="161"/>
      <c r="N62" s="319">
        <f>SUM(S62,X62)</f>
        <v>1144</v>
      </c>
      <c r="O62" s="319"/>
      <c r="P62" s="319"/>
      <c r="Q62" s="319"/>
      <c r="R62" s="161"/>
      <c r="S62" s="319">
        <v>594</v>
      </c>
      <c r="T62" s="319"/>
      <c r="U62" s="319"/>
      <c r="V62" s="319"/>
      <c r="W62" s="161"/>
      <c r="X62" s="319">
        <v>550</v>
      </c>
      <c r="Y62" s="319"/>
      <c r="Z62" s="319"/>
      <c r="AA62" s="319"/>
      <c r="AB62" s="161"/>
      <c r="AC62" s="319">
        <f>SUM(AH62,AM62)</f>
        <v>429</v>
      </c>
      <c r="AD62" s="319"/>
      <c r="AE62" s="319"/>
      <c r="AF62" s="319"/>
      <c r="AG62" s="161"/>
      <c r="AH62" s="319">
        <v>217</v>
      </c>
      <c r="AI62" s="319"/>
      <c r="AJ62" s="319"/>
      <c r="AK62" s="319"/>
      <c r="AL62" s="161"/>
      <c r="AM62" s="319">
        <v>212</v>
      </c>
      <c r="AN62" s="319"/>
      <c r="AO62" s="319"/>
      <c r="AP62" s="319"/>
      <c r="AQ62" s="161"/>
      <c r="AR62" s="319">
        <f>SUM(AW62,BB62)</f>
        <v>125</v>
      </c>
      <c r="AS62" s="319"/>
      <c r="AT62" s="319"/>
      <c r="AU62" s="319"/>
      <c r="AV62" s="161"/>
      <c r="AW62" s="319">
        <v>65</v>
      </c>
      <c r="AX62" s="319"/>
      <c r="AY62" s="319"/>
      <c r="AZ62" s="319"/>
      <c r="BA62" s="161"/>
      <c r="BB62" s="319">
        <v>60</v>
      </c>
      <c r="BC62" s="319"/>
      <c r="BD62" s="319"/>
      <c r="BE62" s="319"/>
      <c r="BF62" s="161"/>
      <c r="BG62" s="164"/>
      <c r="BH62" s="164"/>
      <c r="BI62" s="164"/>
      <c r="BJ62" s="164"/>
      <c r="BK62" s="164"/>
      <c r="BL62" s="164"/>
      <c r="BM62" s="170"/>
      <c r="BN62" s="333"/>
      <c r="BO62" s="334"/>
      <c r="BP62" s="334"/>
      <c r="BQ62" s="334"/>
      <c r="BR62" s="334"/>
      <c r="BS62" s="164"/>
      <c r="BT62" s="331"/>
      <c r="BU62" s="331"/>
      <c r="BV62" s="331"/>
      <c r="BW62" s="331"/>
      <c r="BX62" s="164"/>
      <c r="BY62" s="331"/>
      <c r="BZ62" s="331"/>
      <c r="CA62" s="331"/>
      <c r="CB62" s="331"/>
      <c r="CC62" s="164"/>
      <c r="CD62" s="331"/>
      <c r="CE62" s="331"/>
      <c r="CF62" s="331"/>
      <c r="CG62" s="331"/>
      <c r="CH62" s="164"/>
      <c r="CI62" s="331"/>
      <c r="CJ62" s="331"/>
      <c r="CK62" s="331"/>
      <c r="CL62" s="331"/>
      <c r="CM62" s="164"/>
      <c r="CN62" s="331"/>
      <c r="CO62" s="331"/>
      <c r="CP62" s="331"/>
      <c r="CQ62" s="331"/>
      <c r="CR62" s="164"/>
      <c r="CS62" s="331"/>
      <c r="CT62" s="331"/>
      <c r="CU62" s="331"/>
      <c r="CV62" s="331"/>
      <c r="CW62" s="164"/>
      <c r="CX62" s="331"/>
      <c r="CY62" s="331"/>
      <c r="CZ62" s="331"/>
      <c r="DA62" s="331"/>
      <c r="DB62" s="164"/>
      <c r="DC62" s="331"/>
      <c r="DD62" s="331"/>
      <c r="DE62" s="331"/>
      <c r="DF62" s="331"/>
      <c r="DG62" s="164"/>
      <c r="DH62" s="331"/>
      <c r="DI62" s="331"/>
      <c r="DJ62" s="331"/>
      <c r="DK62" s="331"/>
    </row>
    <row r="63" spans="1:116" ht="10.5" customHeight="1" x14ac:dyDescent="0.15">
      <c r="F63" s="317">
        <v>46</v>
      </c>
      <c r="G63" s="317"/>
      <c r="H63" s="325">
        <f t="shared" si="10"/>
        <v>1815</v>
      </c>
      <c r="I63" s="291"/>
      <c r="J63" s="291"/>
      <c r="K63" s="291"/>
      <c r="L63" s="291"/>
      <c r="M63" s="161"/>
      <c r="N63" s="319">
        <f>SUM(S63,X63)</f>
        <v>1289</v>
      </c>
      <c r="O63" s="319"/>
      <c r="P63" s="319"/>
      <c r="Q63" s="319"/>
      <c r="R63" s="161"/>
      <c r="S63" s="319">
        <v>662</v>
      </c>
      <c r="T63" s="319"/>
      <c r="U63" s="319"/>
      <c r="V63" s="319"/>
      <c r="W63" s="161"/>
      <c r="X63" s="319">
        <v>627</v>
      </c>
      <c r="Y63" s="319"/>
      <c r="Z63" s="319"/>
      <c r="AA63" s="319"/>
      <c r="AB63" s="161"/>
      <c r="AC63" s="319">
        <f>SUM(AH63,AM63)</f>
        <v>408</v>
      </c>
      <c r="AD63" s="319"/>
      <c r="AE63" s="319"/>
      <c r="AF63" s="319"/>
      <c r="AG63" s="161"/>
      <c r="AH63" s="319">
        <v>204</v>
      </c>
      <c r="AI63" s="319"/>
      <c r="AJ63" s="319"/>
      <c r="AK63" s="319"/>
      <c r="AL63" s="161"/>
      <c r="AM63" s="319">
        <v>204</v>
      </c>
      <c r="AN63" s="319"/>
      <c r="AO63" s="319"/>
      <c r="AP63" s="319"/>
      <c r="AQ63" s="161"/>
      <c r="AR63" s="319">
        <f>SUM(AW63,BB63)</f>
        <v>118</v>
      </c>
      <c r="AS63" s="319"/>
      <c r="AT63" s="319"/>
      <c r="AU63" s="319"/>
      <c r="AV63" s="161"/>
      <c r="AW63" s="319">
        <v>72</v>
      </c>
      <c r="AX63" s="319"/>
      <c r="AY63" s="319"/>
      <c r="AZ63" s="319"/>
      <c r="BA63" s="161"/>
      <c r="BB63" s="319">
        <v>46</v>
      </c>
      <c r="BC63" s="319"/>
      <c r="BD63" s="319"/>
      <c r="BE63" s="319"/>
      <c r="BF63" s="161"/>
      <c r="BG63" s="164"/>
      <c r="BH63" s="332" t="s">
        <v>207</v>
      </c>
      <c r="BI63" s="332"/>
      <c r="BJ63" s="332"/>
      <c r="BK63" s="332"/>
      <c r="BL63" s="332"/>
      <c r="BM63" s="170"/>
      <c r="BN63" s="333">
        <f>SUM(BT63,CI63,CX63)</f>
        <v>627</v>
      </c>
      <c r="BO63" s="334"/>
      <c r="BP63" s="334"/>
      <c r="BQ63" s="334"/>
      <c r="BR63" s="334"/>
      <c r="BS63" s="164"/>
      <c r="BT63" s="331">
        <f>SUM(BY63,CD63)</f>
        <v>422</v>
      </c>
      <c r="BU63" s="331"/>
      <c r="BV63" s="331"/>
      <c r="BW63" s="331"/>
      <c r="BX63" s="164"/>
      <c r="BY63" s="331">
        <v>277</v>
      </c>
      <c r="BZ63" s="331"/>
      <c r="CA63" s="331"/>
      <c r="CB63" s="331"/>
      <c r="CC63" s="164"/>
      <c r="CD63" s="331">
        <v>145</v>
      </c>
      <c r="CE63" s="331"/>
      <c r="CF63" s="331"/>
      <c r="CG63" s="331"/>
      <c r="CH63" s="164"/>
      <c r="CI63" s="331">
        <f>SUM(CN63,CS63)</f>
        <v>184</v>
      </c>
      <c r="CJ63" s="331"/>
      <c r="CK63" s="331"/>
      <c r="CL63" s="331"/>
      <c r="CM63" s="164"/>
      <c r="CN63" s="331">
        <v>107</v>
      </c>
      <c r="CO63" s="331"/>
      <c r="CP63" s="331"/>
      <c r="CQ63" s="331"/>
      <c r="CR63" s="164"/>
      <c r="CS63" s="331">
        <v>77</v>
      </c>
      <c r="CT63" s="331"/>
      <c r="CU63" s="331"/>
      <c r="CV63" s="331"/>
      <c r="CW63" s="164"/>
      <c r="CX63" s="331">
        <f>SUM(DC63,DH63)</f>
        <v>21</v>
      </c>
      <c r="CY63" s="331"/>
      <c r="CZ63" s="331"/>
      <c r="DA63" s="331"/>
      <c r="DB63" s="164"/>
      <c r="DC63" s="331">
        <v>12</v>
      </c>
      <c r="DD63" s="331"/>
      <c r="DE63" s="331"/>
      <c r="DF63" s="331"/>
      <c r="DG63" s="164"/>
      <c r="DH63" s="331">
        <v>9</v>
      </c>
      <c r="DI63" s="331"/>
      <c r="DJ63" s="331"/>
      <c r="DK63" s="331"/>
    </row>
    <row r="64" spans="1:116" ht="10.5" customHeight="1" x14ac:dyDescent="0.15">
      <c r="F64" s="317">
        <v>47</v>
      </c>
      <c r="G64" s="317"/>
      <c r="H64" s="325">
        <f t="shared" si="10"/>
        <v>1815</v>
      </c>
      <c r="I64" s="291"/>
      <c r="J64" s="291"/>
      <c r="K64" s="291"/>
      <c r="L64" s="291"/>
      <c r="M64" s="161"/>
      <c r="N64" s="319">
        <f>SUM(S64,X64)</f>
        <v>1240</v>
      </c>
      <c r="O64" s="319"/>
      <c r="P64" s="319"/>
      <c r="Q64" s="319"/>
      <c r="R64" s="161"/>
      <c r="S64" s="319">
        <v>658</v>
      </c>
      <c r="T64" s="319"/>
      <c r="U64" s="319"/>
      <c r="V64" s="319"/>
      <c r="W64" s="161"/>
      <c r="X64" s="319">
        <v>582</v>
      </c>
      <c r="Y64" s="319"/>
      <c r="Z64" s="319"/>
      <c r="AA64" s="319"/>
      <c r="AB64" s="161"/>
      <c r="AC64" s="319">
        <f>SUM(AH64,AM64)</f>
        <v>451</v>
      </c>
      <c r="AD64" s="319"/>
      <c r="AE64" s="319"/>
      <c r="AF64" s="319"/>
      <c r="AG64" s="161"/>
      <c r="AH64" s="319">
        <v>232</v>
      </c>
      <c r="AI64" s="319"/>
      <c r="AJ64" s="319"/>
      <c r="AK64" s="319"/>
      <c r="AL64" s="161"/>
      <c r="AM64" s="319">
        <v>219</v>
      </c>
      <c r="AN64" s="319"/>
      <c r="AO64" s="319"/>
      <c r="AP64" s="319"/>
      <c r="AQ64" s="161"/>
      <c r="AR64" s="319">
        <f>SUM(AW64,BB64)</f>
        <v>124</v>
      </c>
      <c r="AS64" s="319"/>
      <c r="AT64" s="319"/>
      <c r="AU64" s="319"/>
      <c r="AV64" s="161"/>
      <c r="AW64" s="319">
        <v>76</v>
      </c>
      <c r="AX64" s="319"/>
      <c r="AY64" s="319"/>
      <c r="AZ64" s="319"/>
      <c r="BA64" s="161"/>
      <c r="BB64" s="319">
        <v>48</v>
      </c>
      <c r="BC64" s="319"/>
      <c r="BD64" s="319"/>
      <c r="BE64" s="319"/>
      <c r="BF64" s="161"/>
      <c r="BG64" s="164"/>
      <c r="BH64" s="164"/>
      <c r="BI64" s="164"/>
      <c r="BJ64" s="164"/>
      <c r="BK64" s="164"/>
      <c r="BL64" s="164"/>
      <c r="BM64" s="170"/>
      <c r="BN64" s="333"/>
      <c r="BO64" s="334"/>
      <c r="BP64" s="334"/>
      <c r="BQ64" s="334"/>
      <c r="BR64" s="334"/>
      <c r="BS64" s="164"/>
      <c r="BT64" s="331"/>
      <c r="BU64" s="331"/>
      <c r="BV64" s="331"/>
      <c r="BW64" s="331"/>
      <c r="BX64" s="164"/>
      <c r="BY64" s="331"/>
      <c r="BZ64" s="331"/>
      <c r="CA64" s="331"/>
      <c r="CB64" s="331"/>
      <c r="CC64" s="164"/>
      <c r="CD64" s="331"/>
      <c r="CE64" s="331"/>
      <c r="CF64" s="331"/>
      <c r="CG64" s="331"/>
      <c r="CH64" s="164"/>
      <c r="CI64" s="331"/>
      <c r="CJ64" s="331"/>
      <c r="CK64" s="331"/>
      <c r="CL64" s="331"/>
      <c r="CM64" s="164"/>
      <c r="CN64" s="331"/>
      <c r="CO64" s="331"/>
      <c r="CP64" s="331"/>
      <c r="CQ64" s="331"/>
      <c r="CR64" s="164"/>
      <c r="CS64" s="331"/>
      <c r="CT64" s="331"/>
      <c r="CU64" s="331"/>
      <c r="CV64" s="331"/>
      <c r="CW64" s="164"/>
      <c r="CX64" s="331"/>
      <c r="CY64" s="331"/>
      <c r="CZ64" s="331"/>
      <c r="DA64" s="331"/>
      <c r="DB64" s="164"/>
      <c r="DC64" s="331"/>
      <c r="DD64" s="331"/>
      <c r="DE64" s="331"/>
      <c r="DF64" s="331"/>
      <c r="DG64" s="164"/>
      <c r="DH64" s="331"/>
      <c r="DI64" s="331"/>
      <c r="DJ64" s="331"/>
      <c r="DK64" s="331"/>
    </row>
    <row r="65" spans="1:116" ht="10.5" customHeight="1" x14ac:dyDescent="0.15">
      <c r="F65" s="317">
        <v>48</v>
      </c>
      <c r="G65" s="317"/>
      <c r="H65" s="325">
        <f t="shared" ref="H65:H72" si="15">SUM(N65,AC65,AR65)</f>
        <v>1840</v>
      </c>
      <c r="I65" s="291"/>
      <c r="J65" s="291"/>
      <c r="K65" s="291"/>
      <c r="L65" s="291"/>
      <c r="M65" s="161"/>
      <c r="N65" s="319">
        <f>SUM(S65,X65)</f>
        <v>1272</v>
      </c>
      <c r="O65" s="319"/>
      <c r="P65" s="319"/>
      <c r="Q65" s="319"/>
      <c r="R65" s="161"/>
      <c r="S65" s="319">
        <v>614</v>
      </c>
      <c r="T65" s="319"/>
      <c r="U65" s="319"/>
      <c r="V65" s="319"/>
      <c r="W65" s="161"/>
      <c r="X65" s="319">
        <v>658</v>
      </c>
      <c r="Y65" s="319"/>
      <c r="Z65" s="319"/>
      <c r="AA65" s="319"/>
      <c r="AB65" s="161"/>
      <c r="AC65" s="319">
        <f>SUM(AH65,AM65)</f>
        <v>461</v>
      </c>
      <c r="AD65" s="319"/>
      <c r="AE65" s="319"/>
      <c r="AF65" s="319"/>
      <c r="AG65" s="161"/>
      <c r="AH65" s="319">
        <v>246</v>
      </c>
      <c r="AI65" s="319"/>
      <c r="AJ65" s="319"/>
      <c r="AK65" s="319"/>
      <c r="AL65" s="161"/>
      <c r="AM65" s="319">
        <v>215</v>
      </c>
      <c r="AN65" s="319"/>
      <c r="AO65" s="319"/>
      <c r="AP65" s="319"/>
      <c r="AQ65" s="161"/>
      <c r="AR65" s="319">
        <f>SUM(AW65,BB65)</f>
        <v>107</v>
      </c>
      <c r="AS65" s="319"/>
      <c r="AT65" s="319"/>
      <c r="AU65" s="319"/>
      <c r="AV65" s="161"/>
      <c r="AW65" s="319">
        <v>62</v>
      </c>
      <c r="AX65" s="319"/>
      <c r="AY65" s="319"/>
      <c r="AZ65" s="319"/>
      <c r="BA65" s="161"/>
      <c r="BB65" s="319">
        <v>45</v>
      </c>
      <c r="BC65" s="319"/>
      <c r="BD65" s="319"/>
      <c r="BE65" s="319"/>
      <c r="BF65" s="161"/>
      <c r="BG65" s="164"/>
      <c r="BH65" s="332" t="s">
        <v>82</v>
      </c>
      <c r="BI65" s="332"/>
      <c r="BJ65" s="332"/>
      <c r="BK65" s="332"/>
      <c r="BL65" s="332"/>
      <c r="BM65" s="170"/>
      <c r="BN65" s="333">
        <f>SUM(H7,H13,H19,H25,H31,H37,H43,H49,H55,H61,H67,BN7,BN13,BN19,BN25,BN31,BN37,BN43,BN49,BN55,BN61,BN63)</f>
        <v>116828</v>
      </c>
      <c r="BO65" s="334"/>
      <c r="BP65" s="334"/>
      <c r="BQ65" s="334"/>
      <c r="BR65" s="334"/>
      <c r="BS65" s="164"/>
      <c r="BT65" s="331">
        <f>SUM(N7,N13,N19,N25,N31,N37,N43,N49,N55,N61,N67,BT7,BT13,BT19,BT25,BT31,BT37,BT43,BT49,BT55,BT61,BT63)</f>
        <v>79888</v>
      </c>
      <c r="BU65" s="331"/>
      <c r="BV65" s="331"/>
      <c r="BW65" s="331"/>
      <c r="BX65" s="164"/>
      <c r="BY65" s="331">
        <f>SUM(S7,S13,S19,S25,S31,S37,S43,S49,S55,S61,S67,BY7,BY13,BY19,BY25,BY31,BY37,BY43,BY49,BY55,BY61,BY63)</f>
        <v>39424</v>
      </c>
      <c r="BZ65" s="331"/>
      <c r="CA65" s="331"/>
      <c r="CB65" s="331"/>
      <c r="CC65" s="164"/>
      <c r="CD65" s="331">
        <f>SUM(X7,X13,X19,X25,X31,X37,X43,X49,X55,X61,X67,CD7,CD13,CD19,CD25,CD31,CD37,CD43,CD49,CD55,CD61,CD63)</f>
        <v>40464</v>
      </c>
      <c r="CE65" s="331"/>
      <c r="CF65" s="331"/>
      <c r="CG65" s="331"/>
      <c r="CH65" s="164"/>
      <c r="CI65" s="331">
        <f>SUM(AC7,AC13,AC19,AC25,AC31,AC37,AC43,AC49,AC55,AC61,AC67,CI7,CI13,CI19,CI25,CI31,CI37,CI43,CI49,CI55,CI61,CI63)</f>
        <v>28342</v>
      </c>
      <c r="CJ65" s="331"/>
      <c r="CK65" s="331"/>
      <c r="CL65" s="331"/>
      <c r="CM65" s="164"/>
      <c r="CN65" s="331">
        <f>SUM(AH7,AH13,AH19,AH25,AH31,AH37,AH43,AH49,AH55,AH61,AH67,CN7,CN13,CN19,CN25,CN31,CN37,CN43,CN49,CN55,CN61,CN63)</f>
        <v>13992</v>
      </c>
      <c r="CO65" s="331"/>
      <c r="CP65" s="331"/>
      <c r="CQ65" s="331"/>
      <c r="CR65" s="164"/>
      <c r="CS65" s="331">
        <f>SUM(AM7,AM13,AM19,AM25,AM31,AM37,AM43,AM49,AM55,AM61,AM67,CS7,CS13,CS19,CS25,CS31,CS37,CS43,CS49,CS55,CS61,CS63)</f>
        <v>14350</v>
      </c>
      <c r="CT65" s="331"/>
      <c r="CU65" s="331"/>
      <c r="CV65" s="331"/>
      <c r="CW65" s="164"/>
      <c r="CX65" s="331">
        <f>SUM(AR7,AR13,AR19,AR25,AR31,AR37,AR43,AR49,AR55,AR61,AR67,CX7,CX13,CX19,CX25,CX31,CX37,CX43,CX49,CX55,CX61,CX63)</f>
        <v>8598</v>
      </c>
      <c r="CY65" s="331"/>
      <c r="CZ65" s="331"/>
      <c r="DA65" s="331"/>
      <c r="DB65" s="164"/>
      <c r="DC65" s="331">
        <f>SUM(AW7,AW13,AW19,AW25,AW31,AW37,AW43,AW49,AW55,AW61,AW67,DC7,DC13,DC19,DC25,DC31,DC37,DC43,DC49,DC55,DC61,DC63)</f>
        <v>4257</v>
      </c>
      <c r="DD65" s="331"/>
      <c r="DE65" s="331"/>
      <c r="DF65" s="331"/>
      <c r="DG65" s="164"/>
      <c r="DH65" s="331">
        <f>SUM(BB7,BB13,BB19,BB25,BB31,BB37,BB43,BB49,BB55,BB61,BB67,DH7,DH13,DH19,DH25,DH31,DH37,DH43,DH49,DH55,DH61,DH63)</f>
        <v>4341</v>
      </c>
      <c r="DI65" s="331"/>
      <c r="DJ65" s="331"/>
      <c r="DK65" s="331"/>
    </row>
    <row r="66" spans="1:116" ht="10.5" customHeight="1" x14ac:dyDescent="0.15">
      <c r="F66" s="317">
        <v>49</v>
      </c>
      <c r="G66" s="317"/>
      <c r="H66" s="325">
        <f t="shared" si="15"/>
        <v>1792</v>
      </c>
      <c r="I66" s="291"/>
      <c r="J66" s="291"/>
      <c r="K66" s="291"/>
      <c r="L66" s="291"/>
      <c r="M66" s="161"/>
      <c r="N66" s="319">
        <f>SUM(S66,X66)</f>
        <v>1271</v>
      </c>
      <c r="O66" s="319"/>
      <c r="P66" s="319"/>
      <c r="Q66" s="319"/>
      <c r="R66" s="161"/>
      <c r="S66" s="319">
        <v>661</v>
      </c>
      <c r="T66" s="319"/>
      <c r="U66" s="319"/>
      <c r="V66" s="319"/>
      <c r="W66" s="161"/>
      <c r="X66" s="319">
        <v>610</v>
      </c>
      <c r="Y66" s="319"/>
      <c r="Z66" s="319"/>
      <c r="AA66" s="319"/>
      <c r="AB66" s="161"/>
      <c r="AC66" s="319">
        <f>SUM(AH66,AM66)</f>
        <v>410</v>
      </c>
      <c r="AD66" s="319"/>
      <c r="AE66" s="319"/>
      <c r="AF66" s="319"/>
      <c r="AG66" s="161"/>
      <c r="AH66" s="319">
        <v>206</v>
      </c>
      <c r="AI66" s="319"/>
      <c r="AJ66" s="319"/>
      <c r="AK66" s="319"/>
      <c r="AL66" s="161"/>
      <c r="AM66" s="319">
        <v>204</v>
      </c>
      <c r="AN66" s="319"/>
      <c r="AO66" s="319"/>
      <c r="AP66" s="319"/>
      <c r="AQ66" s="161"/>
      <c r="AR66" s="319">
        <f>SUM(AW66,BB66)</f>
        <v>111</v>
      </c>
      <c r="AS66" s="319"/>
      <c r="AT66" s="319"/>
      <c r="AU66" s="319"/>
      <c r="AV66" s="161"/>
      <c r="AW66" s="319">
        <v>59</v>
      </c>
      <c r="AX66" s="319"/>
      <c r="AY66" s="319"/>
      <c r="AZ66" s="319"/>
      <c r="BA66" s="161"/>
      <c r="BB66" s="319">
        <v>52</v>
      </c>
      <c r="BC66" s="319"/>
      <c r="BD66" s="319"/>
      <c r="BE66" s="319"/>
      <c r="BF66" s="161"/>
      <c r="BG66" s="161"/>
      <c r="BH66" s="161"/>
      <c r="BI66" s="161"/>
      <c r="BJ66" s="161"/>
      <c r="BK66" s="161"/>
      <c r="BL66" s="161"/>
      <c r="BM66" s="171"/>
      <c r="BN66" s="325"/>
      <c r="BO66" s="291"/>
      <c r="BP66" s="291"/>
      <c r="BQ66" s="291"/>
      <c r="BR66" s="291"/>
      <c r="BS66" s="161"/>
      <c r="BT66" s="319"/>
      <c r="BU66" s="319"/>
      <c r="BV66" s="319"/>
      <c r="BW66" s="319"/>
      <c r="BX66" s="161"/>
      <c r="BY66" s="319"/>
      <c r="BZ66" s="319"/>
      <c r="CA66" s="319"/>
      <c r="CB66" s="319"/>
      <c r="CC66" s="161"/>
      <c r="CD66" s="319"/>
      <c r="CE66" s="319"/>
      <c r="CF66" s="319"/>
      <c r="CG66" s="319"/>
      <c r="CH66" s="161"/>
      <c r="CI66" s="319"/>
      <c r="CJ66" s="319"/>
      <c r="CK66" s="319"/>
      <c r="CL66" s="319"/>
      <c r="CM66" s="161"/>
      <c r="CN66" s="319"/>
      <c r="CO66" s="319"/>
      <c r="CP66" s="319"/>
      <c r="CQ66" s="319"/>
      <c r="CR66" s="161"/>
      <c r="CS66" s="319"/>
      <c r="CT66" s="319"/>
      <c r="CU66" s="319"/>
      <c r="CV66" s="319"/>
      <c r="CW66" s="161"/>
      <c r="CX66" s="319"/>
      <c r="CY66" s="319"/>
      <c r="CZ66" s="319"/>
      <c r="DA66" s="319"/>
      <c r="DB66" s="161"/>
      <c r="DC66" s="319"/>
      <c r="DD66" s="319"/>
      <c r="DE66" s="319"/>
      <c r="DF66" s="319"/>
      <c r="DG66" s="161"/>
      <c r="DH66" s="319"/>
      <c r="DI66" s="319"/>
      <c r="DJ66" s="319"/>
      <c r="DK66" s="319"/>
    </row>
    <row r="67" spans="1:116" s="38" customFormat="1" ht="12" customHeight="1" x14ac:dyDescent="0.15">
      <c r="A67" s="329" t="s">
        <v>194</v>
      </c>
      <c r="B67" s="329"/>
      <c r="C67" s="329"/>
      <c r="D67" s="329"/>
      <c r="E67" s="329"/>
      <c r="F67" s="41"/>
      <c r="G67" s="41"/>
      <c r="H67" s="330">
        <f t="shared" si="15"/>
        <v>7843</v>
      </c>
      <c r="I67" s="328"/>
      <c r="J67" s="328"/>
      <c r="K67" s="328"/>
      <c r="L67" s="328"/>
      <c r="M67" s="163"/>
      <c r="N67" s="328">
        <f>SUM(N68:Q72)</f>
        <v>5433</v>
      </c>
      <c r="O67" s="328"/>
      <c r="P67" s="328"/>
      <c r="Q67" s="328"/>
      <c r="R67" s="163"/>
      <c r="S67" s="328">
        <f>SUM(S68:V72)</f>
        <v>2757</v>
      </c>
      <c r="T67" s="328"/>
      <c r="U67" s="328"/>
      <c r="V67" s="328"/>
      <c r="W67" s="163"/>
      <c r="X67" s="328">
        <f>SUM(X68:AA72)</f>
        <v>2676</v>
      </c>
      <c r="Y67" s="328"/>
      <c r="Z67" s="328"/>
      <c r="AA67" s="328"/>
      <c r="AB67" s="163"/>
      <c r="AC67" s="328">
        <f>SUM(AC68:AF72)</f>
        <v>1891</v>
      </c>
      <c r="AD67" s="328"/>
      <c r="AE67" s="328"/>
      <c r="AF67" s="328"/>
      <c r="AG67" s="163"/>
      <c r="AH67" s="328">
        <f>SUM(AH68:AK72)</f>
        <v>976</v>
      </c>
      <c r="AI67" s="328"/>
      <c r="AJ67" s="328"/>
      <c r="AK67" s="328"/>
      <c r="AL67" s="163"/>
      <c r="AM67" s="328">
        <f>SUM(AM68:AP72)</f>
        <v>915</v>
      </c>
      <c r="AN67" s="328"/>
      <c r="AO67" s="328"/>
      <c r="AP67" s="328"/>
      <c r="AQ67" s="163"/>
      <c r="AR67" s="328">
        <f>SUM(AR68:AU72)</f>
        <v>519</v>
      </c>
      <c r="AS67" s="328"/>
      <c r="AT67" s="328"/>
      <c r="AU67" s="328"/>
      <c r="AV67" s="163"/>
      <c r="AW67" s="328">
        <f>SUM(AW68:AZ72)</f>
        <v>262</v>
      </c>
      <c r="AX67" s="328"/>
      <c r="AY67" s="328"/>
      <c r="AZ67" s="328"/>
      <c r="BA67" s="163"/>
      <c r="BB67" s="328">
        <f>SUM(BB68:BE72)</f>
        <v>257</v>
      </c>
      <c r="BC67" s="328"/>
      <c r="BD67" s="328"/>
      <c r="BE67" s="328"/>
      <c r="BF67" s="163"/>
      <c r="BG67" s="320" t="s">
        <v>208</v>
      </c>
      <c r="BH67" s="320"/>
      <c r="BI67" s="320"/>
      <c r="BJ67" s="320"/>
      <c r="BK67" s="320"/>
      <c r="BL67" s="320"/>
      <c r="BM67" s="172"/>
      <c r="BN67" s="325"/>
      <c r="BO67" s="291"/>
      <c r="BP67" s="291"/>
      <c r="BQ67" s="291"/>
      <c r="BR67" s="291"/>
      <c r="BS67" s="161"/>
      <c r="BT67" s="319"/>
      <c r="BU67" s="319"/>
      <c r="BV67" s="319"/>
      <c r="BW67" s="319"/>
      <c r="BX67" s="161"/>
      <c r="BY67" s="291"/>
      <c r="BZ67" s="291"/>
      <c r="CA67" s="291"/>
      <c r="CB67" s="291"/>
      <c r="CC67" s="161"/>
      <c r="CD67" s="291"/>
      <c r="CE67" s="291"/>
      <c r="CF67" s="291"/>
      <c r="CG67" s="291"/>
      <c r="CH67" s="161"/>
      <c r="CI67" s="291"/>
      <c r="CJ67" s="291"/>
      <c r="CK67" s="291"/>
      <c r="CL67" s="291"/>
      <c r="CM67" s="161"/>
      <c r="CN67" s="291"/>
      <c r="CO67" s="291"/>
      <c r="CP67" s="291"/>
      <c r="CQ67" s="291"/>
      <c r="CR67" s="161"/>
      <c r="CS67" s="291"/>
      <c r="CT67" s="291"/>
      <c r="CU67" s="291"/>
      <c r="CV67" s="291"/>
      <c r="CW67" s="161"/>
      <c r="CX67" s="291"/>
      <c r="CY67" s="291"/>
      <c r="CZ67" s="291"/>
      <c r="DA67" s="291"/>
      <c r="DB67" s="161"/>
      <c r="DC67" s="291"/>
      <c r="DD67" s="291"/>
      <c r="DE67" s="291"/>
      <c r="DF67" s="291"/>
      <c r="DG67" s="161"/>
      <c r="DH67" s="291"/>
      <c r="DI67" s="291"/>
      <c r="DJ67" s="291"/>
      <c r="DK67" s="291"/>
      <c r="DL67" s="6"/>
    </row>
    <row r="68" spans="1:116" ht="10.5" customHeight="1" x14ac:dyDescent="0.15">
      <c r="F68" s="317">
        <v>50</v>
      </c>
      <c r="G68" s="317"/>
      <c r="H68" s="325">
        <f t="shared" si="15"/>
        <v>1637</v>
      </c>
      <c r="I68" s="291"/>
      <c r="J68" s="291"/>
      <c r="K68" s="291"/>
      <c r="L68" s="291"/>
      <c r="M68" s="161"/>
      <c r="N68" s="319">
        <f>SUM(S68,X68)</f>
        <v>1145</v>
      </c>
      <c r="O68" s="319"/>
      <c r="P68" s="319"/>
      <c r="Q68" s="319"/>
      <c r="R68" s="161"/>
      <c r="S68" s="319">
        <v>599</v>
      </c>
      <c r="T68" s="319"/>
      <c r="U68" s="319"/>
      <c r="V68" s="319"/>
      <c r="W68" s="161"/>
      <c r="X68" s="319">
        <v>546</v>
      </c>
      <c r="Y68" s="319"/>
      <c r="Z68" s="319"/>
      <c r="AA68" s="319"/>
      <c r="AB68" s="161"/>
      <c r="AC68" s="319">
        <f>SUM(AH68,AM68)</f>
        <v>386</v>
      </c>
      <c r="AD68" s="319"/>
      <c r="AE68" s="319"/>
      <c r="AF68" s="319"/>
      <c r="AG68" s="161"/>
      <c r="AH68" s="319">
        <v>190</v>
      </c>
      <c r="AI68" s="319"/>
      <c r="AJ68" s="319"/>
      <c r="AK68" s="319"/>
      <c r="AL68" s="161"/>
      <c r="AM68" s="319">
        <v>196</v>
      </c>
      <c r="AN68" s="319"/>
      <c r="AO68" s="319"/>
      <c r="AP68" s="319"/>
      <c r="AQ68" s="161"/>
      <c r="AR68" s="319">
        <f>SUM(AW68,BB68)</f>
        <v>106</v>
      </c>
      <c r="AS68" s="319"/>
      <c r="AT68" s="319"/>
      <c r="AU68" s="319"/>
      <c r="AV68" s="161"/>
      <c r="AW68" s="319">
        <v>51</v>
      </c>
      <c r="AX68" s="319"/>
      <c r="AY68" s="319"/>
      <c r="AZ68" s="319"/>
      <c r="BA68" s="161"/>
      <c r="BB68" s="319">
        <v>55</v>
      </c>
      <c r="BC68" s="319"/>
      <c r="BD68" s="319"/>
      <c r="BE68" s="319"/>
      <c r="BF68" s="161"/>
      <c r="BG68" s="320" t="s">
        <v>209</v>
      </c>
      <c r="BH68" s="320"/>
      <c r="BI68" s="320"/>
      <c r="BJ68" s="320"/>
      <c r="BK68" s="320"/>
      <c r="BL68" s="320"/>
      <c r="BM68" s="171"/>
      <c r="BN68" s="325">
        <f>SUM(BT68,CI68,CX68)</f>
        <v>13254</v>
      </c>
      <c r="BO68" s="291"/>
      <c r="BP68" s="291"/>
      <c r="BQ68" s="291"/>
      <c r="BR68" s="291"/>
      <c r="BS68" s="161"/>
      <c r="BT68" s="319">
        <f>SUM(BY68,CD68)</f>
        <v>8964</v>
      </c>
      <c r="BU68" s="319"/>
      <c r="BV68" s="319"/>
      <c r="BW68" s="319"/>
      <c r="BX68" s="161"/>
      <c r="BY68" s="319">
        <f>SUM('18,19'!S7,'18,19'!S13,'18,19'!S19)</f>
        <v>4590</v>
      </c>
      <c r="BZ68" s="319"/>
      <c r="CA68" s="319"/>
      <c r="CB68" s="319"/>
      <c r="CC68" s="161"/>
      <c r="CD68" s="319">
        <f>SUM('18,19'!X7,'18,19'!X13,'18,19'!X19)</f>
        <v>4374</v>
      </c>
      <c r="CE68" s="319"/>
      <c r="CF68" s="319"/>
      <c r="CG68" s="319"/>
      <c r="CH68" s="161"/>
      <c r="CI68" s="319">
        <f>SUM('18,19'!AC7,'18,19'!AC13,'18,19'!AC19)</f>
        <v>3065</v>
      </c>
      <c r="CJ68" s="319"/>
      <c r="CK68" s="319"/>
      <c r="CL68" s="319"/>
      <c r="CM68" s="161"/>
      <c r="CN68" s="319">
        <f>SUM('18,19'!AH7,'18,19'!AH13,'18,19'!AH19)</f>
        <v>1550</v>
      </c>
      <c r="CO68" s="319"/>
      <c r="CP68" s="319"/>
      <c r="CQ68" s="319"/>
      <c r="CR68" s="161"/>
      <c r="CS68" s="319">
        <f>SUM('18,19'!AM7,'18,19'!AM13,'18,19'!AM19)</f>
        <v>1515</v>
      </c>
      <c r="CT68" s="319"/>
      <c r="CU68" s="319"/>
      <c r="CV68" s="319"/>
      <c r="CW68" s="161"/>
      <c r="CX68" s="319">
        <f>SUM('18,19'!AR7,'18,19'!AR13,'18,19'!AR19)</f>
        <v>1225</v>
      </c>
      <c r="CY68" s="319"/>
      <c r="CZ68" s="319"/>
      <c r="DA68" s="319"/>
      <c r="DB68" s="161"/>
      <c r="DC68" s="319">
        <f>SUM('18,19'!AW7,'18,19'!AW13,'18,19'!AW19)</f>
        <v>655</v>
      </c>
      <c r="DD68" s="319"/>
      <c r="DE68" s="319"/>
      <c r="DF68" s="319"/>
      <c r="DG68" s="161"/>
      <c r="DH68" s="319">
        <f>SUM('18,19'!BB7,'18,19'!BB13,'18,19'!BB19)</f>
        <v>570</v>
      </c>
      <c r="DI68" s="319"/>
      <c r="DJ68" s="319"/>
      <c r="DK68" s="319"/>
    </row>
    <row r="69" spans="1:116" ht="10.5" customHeight="1" x14ac:dyDescent="0.15">
      <c r="F69" s="317">
        <v>51</v>
      </c>
      <c r="G69" s="317"/>
      <c r="H69" s="325">
        <f t="shared" si="15"/>
        <v>1642</v>
      </c>
      <c r="I69" s="291"/>
      <c r="J69" s="291"/>
      <c r="K69" s="291"/>
      <c r="L69" s="291"/>
      <c r="M69" s="161"/>
      <c r="N69" s="319">
        <f>SUM(S69,X69)</f>
        <v>1112</v>
      </c>
      <c r="O69" s="319"/>
      <c r="P69" s="319"/>
      <c r="Q69" s="319"/>
      <c r="R69" s="161"/>
      <c r="S69" s="319">
        <v>594</v>
      </c>
      <c r="T69" s="319"/>
      <c r="U69" s="319"/>
      <c r="V69" s="319"/>
      <c r="W69" s="161"/>
      <c r="X69" s="319">
        <v>518</v>
      </c>
      <c r="Y69" s="319"/>
      <c r="Z69" s="319"/>
      <c r="AA69" s="319"/>
      <c r="AB69" s="161"/>
      <c r="AC69" s="319">
        <f>SUM(AH69,AM69)</f>
        <v>413</v>
      </c>
      <c r="AD69" s="319"/>
      <c r="AE69" s="319"/>
      <c r="AF69" s="319"/>
      <c r="AG69" s="161"/>
      <c r="AH69" s="319">
        <v>219</v>
      </c>
      <c r="AI69" s="319"/>
      <c r="AJ69" s="319"/>
      <c r="AK69" s="319"/>
      <c r="AL69" s="161"/>
      <c r="AM69" s="319">
        <v>194</v>
      </c>
      <c r="AN69" s="319"/>
      <c r="AO69" s="319"/>
      <c r="AP69" s="319"/>
      <c r="AQ69" s="161"/>
      <c r="AR69" s="319">
        <f>SUM(AW69,BB69)</f>
        <v>117</v>
      </c>
      <c r="AS69" s="319"/>
      <c r="AT69" s="319"/>
      <c r="AU69" s="319"/>
      <c r="AV69" s="161"/>
      <c r="AW69" s="319">
        <v>60</v>
      </c>
      <c r="AX69" s="319"/>
      <c r="AY69" s="319"/>
      <c r="AZ69" s="319"/>
      <c r="BA69" s="161"/>
      <c r="BB69" s="319">
        <v>57</v>
      </c>
      <c r="BC69" s="319"/>
      <c r="BD69" s="319"/>
      <c r="BE69" s="319"/>
      <c r="BF69" s="161"/>
      <c r="BG69" s="320" t="s">
        <v>170</v>
      </c>
      <c r="BH69" s="320"/>
      <c r="BI69" s="320"/>
      <c r="BJ69" s="320"/>
      <c r="BK69" s="320"/>
      <c r="BL69" s="320"/>
      <c r="BM69" s="171"/>
      <c r="BN69" s="325">
        <f>SUM(BT69,CI69,CX69)</f>
        <v>67954</v>
      </c>
      <c r="BO69" s="291"/>
      <c r="BP69" s="291"/>
      <c r="BQ69" s="291"/>
      <c r="BR69" s="291"/>
      <c r="BS69" s="161"/>
      <c r="BT69" s="319">
        <f>SUM(BY69,CD69)</f>
        <v>47089</v>
      </c>
      <c r="BU69" s="319"/>
      <c r="BV69" s="319"/>
      <c r="BW69" s="319"/>
      <c r="BX69" s="161"/>
      <c r="BY69" s="319">
        <f>SUM(S25,S31,S37,S43,S49,S55,S61,S67,BY7,BY13)</f>
        <v>23748</v>
      </c>
      <c r="BZ69" s="319"/>
      <c r="CA69" s="319"/>
      <c r="CB69" s="319"/>
      <c r="CC69" s="161"/>
      <c r="CD69" s="319">
        <f>SUM(X25,X31,X37,X43,X49,X55,X61,X67,CD7,CD13)</f>
        <v>23341</v>
      </c>
      <c r="CE69" s="319"/>
      <c r="CF69" s="319"/>
      <c r="CG69" s="319"/>
      <c r="CH69" s="161"/>
      <c r="CI69" s="319">
        <f>SUM(AC25,AC31,AC37,AC43,AC49,AC55,AC61,AC67,CI7,CI13)</f>
        <v>16000</v>
      </c>
      <c r="CJ69" s="319"/>
      <c r="CK69" s="319"/>
      <c r="CL69" s="319"/>
      <c r="CM69" s="161"/>
      <c r="CN69" s="319">
        <f>SUM(AH25,AH31,AH37,AH43,AH49,AH55,AH61,AH67,CN7,CN13)</f>
        <v>8214</v>
      </c>
      <c r="CO69" s="319"/>
      <c r="CP69" s="319"/>
      <c r="CQ69" s="319"/>
      <c r="CR69" s="161"/>
      <c r="CS69" s="319">
        <f>SUM(AM25,AM31,AM37,AM43,AM49,AM55,AM61,AM67,CS7,CS13)</f>
        <v>7786</v>
      </c>
      <c r="CT69" s="319"/>
      <c r="CU69" s="319"/>
      <c r="CV69" s="319"/>
      <c r="CW69" s="161"/>
      <c r="CX69" s="319">
        <f>SUM(AR25,AR31,AR37,AR43,AR49,AR55,AR61,AR67,CX7,CX13)</f>
        <v>4865</v>
      </c>
      <c r="CY69" s="319"/>
      <c r="CZ69" s="319"/>
      <c r="DA69" s="319"/>
      <c r="DB69" s="161"/>
      <c r="DC69" s="319">
        <f>SUM(AW25,AW31,AW37,AW43,AW49,AW55,AW61,AW67,DC7,DC13)</f>
        <v>2472</v>
      </c>
      <c r="DD69" s="319"/>
      <c r="DE69" s="319"/>
      <c r="DF69" s="319"/>
      <c r="DG69" s="161"/>
      <c r="DH69" s="319">
        <f>SUM(BB25,BB31,BB37,BB43,BB49,BB55,BB61,BB67,DH7,DH13)</f>
        <v>2393</v>
      </c>
      <c r="DI69" s="319"/>
      <c r="DJ69" s="319"/>
      <c r="DK69" s="319"/>
    </row>
    <row r="70" spans="1:116" ht="10.5" customHeight="1" x14ac:dyDescent="0.15">
      <c r="F70" s="317">
        <v>52</v>
      </c>
      <c r="G70" s="317"/>
      <c r="H70" s="325">
        <f t="shared" si="15"/>
        <v>1662</v>
      </c>
      <c r="I70" s="291"/>
      <c r="J70" s="291"/>
      <c r="K70" s="291"/>
      <c r="L70" s="291"/>
      <c r="M70" s="161"/>
      <c r="N70" s="319">
        <f>SUM(S70,X70)</f>
        <v>1142</v>
      </c>
      <c r="O70" s="319"/>
      <c r="P70" s="319"/>
      <c r="Q70" s="319"/>
      <c r="R70" s="161"/>
      <c r="S70" s="319">
        <v>575</v>
      </c>
      <c r="T70" s="319"/>
      <c r="U70" s="319"/>
      <c r="V70" s="319"/>
      <c r="W70" s="161"/>
      <c r="X70" s="319">
        <v>567</v>
      </c>
      <c r="Y70" s="319"/>
      <c r="Z70" s="319"/>
      <c r="AA70" s="319"/>
      <c r="AB70" s="161"/>
      <c r="AC70" s="319">
        <f>SUM(AH70,AM70)</f>
        <v>413</v>
      </c>
      <c r="AD70" s="319"/>
      <c r="AE70" s="319"/>
      <c r="AF70" s="319"/>
      <c r="AG70" s="161"/>
      <c r="AH70" s="319">
        <v>210</v>
      </c>
      <c r="AI70" s="319"/>
      <c r="AJ70" s="319"/>
      <c r="AK70" s="319"/>
      <c r="AL70" s="161"/>
      <c r="AM70" s="319">
        <v>203</v>
      </c>
      <c r="AN70" s="319"/>
      <c r="AO70" s="319"/>
      <c r="AP70" s="319"/>
      <c r="AQ70" s="161"/>
      <c r="AR70" s="319">
        <f>SUM(AW70,BB70)</f>
        <v>107</v>
      </c>
      <c r="AS70" s="319"/>
      <c r="AT70" s="319"/>
      <c r="AU70" s="319"/>
      <c r="AV70" s="161"/>
      <c r="AW70" s="319">
        <v>53</v>
      </c>
      <c r="AX70" s="319"/>
      <c r="AY70" s="319"/>
      <c r="AZ70" s="319"/>
      <c r="BA70" s="161"/>
      <c r="BB70" s="319">
        <v>54</v>
      </c>
      <c r="BC70" s="319"/>
      <c r="BD70" s="319"/>
      <c r="BE70" s="319"/>
      <c r="BF70" s="161"/>
      <c r="BG70" s="320" t="s">
        <v>210</v>
      </c>
      <c r="BH70" s="320"/>
      <c r="BI70" s="320"/>
      <c r="BJ70" s="320"/>
      <c r="BK70" s="320"/>
      <c r="BL70" s="320"/>
      <c r="BM70" s="171"/>
      <c r="BN70" s="325">
        <f>SUM(BT70,CI70,CX70)</f>
        <v>34993</v>
      </c>
      <c r="BO70" s="291"/>
      <c r="BP70" s="291"/>
      <c r="BQ70" s="291"/>
      <c r="BR70" s="291"/>
      <c r="BS70" s="161"/>
      <c r="BT70" s="319">
        <f>SUM(BY70,CD70)</f>
        <v>23413</v>
      </c>
      <c r="BU70" s="319"/>
      <c r="BV70" s="319"/>
      <c r="BW70" s="319"/>
      <c r="BX70" s="161"/>
      <c r="BY70" s="319">
        <f>SUM(BY19,BY25,BY31,BY37,BY43,BY49,BY55,BY61,)</f>
        <v>10809</v>
      </c>
      <c r="BZ70" s="319"/>
      <c r="CA70" s="319"/>
      <c r="CB70" s="319"/>
      <c r="CC70" s="161"/>
      <c r="CD70" s="319">
        <f>SUM(CD19,CD25,CD31,CD37,CD43,CD49,CD55,CD61,)</f>
        <v>12604</v>
      </c>
      <c r="CE70" s="319"/>
      <c r="CF70" s="319"/>
      <c r="CG70" s="319"/>
      <c r="CH70" s="161"/>
      <c r="CI70" s="319">
        <f>SUM(CI19,CI25,CI31,CI37,CI43,CI49,CI55,CI61,)</f>
        <v>9093</v>
      </c>
      <c r="CJ70" s="319"/>
      <c r="CK70" s="319"/>
      <c r="CL70" s="319"/>
      <c r="CM70" s="161"/>
      <c r="CN70" s="319">
        <f>SUM(CN19,CN25,CN31,CN37,CN43,CN49,CN55,CN61,)</f>
        <v>4121</v>
      </c>
      <c r="CO70" s="319"/>
      <c r="CP70" s="319"/>
      <c r="CQ70" s="319"/>
      <c r="CR70" s="161"/>
      <c r="CS70" s="319">
        <f>SUM(CS19,CS25,CS31,CS37,CS43,CS49,CS55,CS61,)</f>
        <v>4972</v>
      </c>
      <c r="CT70" s="319"/>
      <c r="CU70" s="319"/>
      <c r="CV70" s="319"/>
      <c r="CW70" s="161"/>
      <c r="CX70" s="319">
        <f>SUM(CX19,CX25,CX31,CX37,CX43,CX49,CX55,CX61,)</f>
        <v>2487</v>
      </c>
      <c r="CY70" s="319"/>
      <c r="CZ70" s="319"/>
      <c r="DA70" s="319"/>
      <c r="DB70" s="161"/>
      <c r="DC70" s="319">
        <f>SUM(DC19,DC25,DC31,DC37,DC43,DC49,DC55,DC61,)</f>
        <v>1118</v>
      </c>
      <c r="DD70" s="319"/>
      <c r="DE70" s="319"/>
      <c r="DF70" s="319"/>
      <c r="DG70" s="161"/>
      <c r="DH70" s="319">
        <f>SUM(DH19,DH25,DH31,DH37,DH43,DH49,DH55,DH61,)</f>
        <v>1369</v>
      </c>
      <c r="DI70" s="319"/>
      <c r="DJ70" s="319"/>
      <c r="DK70" s="319"/>
    </row>
    <row r="71" spans="1:116" ht="10.5" customHeight="1" x14ac:dyDescent="0.15">
      <c r="F71" s="317">
        <v>53</v>
      </c>
      <c r="G71" s="317"/>
      <c r="H71" s="325">
        <f t="shared" si="15"/>
        <v>1678</v>
      </c>
      <c r="I71" s="291"/>
      <c r="J71" s="291"/>
      <c r="K71" s="291"/>
      <c r="L71" s="291"/>
      <c r="M71" s="161"/>
      <c r="N71" s="319">
        <f>SUM(S71,X71)</f>
        <v>1158</v>
      </c>
      <c r="O71" s="319"/>
      <c r="P71" s="319"/>
      <c r="Q71" s="319"/>
      <c r="R71" s="161"/>
      <c r="S71" s="319">
        <v>579</v>
      </c>
      <c r="T71" s="319"/>
      <c r="U71" s="319"/>
      <c r="V71" s="319"/>
      <c r="W71" s="161"/>
      <c r="X71" s="319">
        <v>579</v>
      </c>
      <c r="Y71" s="319"/>
      <c r="Z71" s="319"/>
      <c r="AA71" s="319"/>
      <c r="AB71" s="161"/>
      <c r="AC71" s="319">
        <f>SUM(AH71,AM71)</f>
        <v>404</v>
      </c>
      <c r="AD71" s="319"/>
      <c r="AE71" s="319"/>
      <c r="AF71" s="319"/>
      <c r="AG71" s="161"/>
      <c r="AH71" s="319">
        <v>216</v>
      </c>
      <c r="AI71" s="319"/>
      <c r="AJ71" s="319"/>
      <c r="AK71" s="319"/>
      <c r="AL71" s="161"/>
      <c r="AM71" s="319">
        <v>188</v>
      </c>
      <c r="AN71" s="319"/>
      <c r="AO71" s="319"/>
      <c r="AP71" s="319"/>
      <c r="AQ71" s="161"/>
      <c r="AR71" s="319">
        <f>SUM(AW71,BB71)</f>
        <v>116</v>
      </c>
      <c r="AS71" s="319"/>
      <c r="AT71" s="319"/>
      <c r="AU71" s="319"/>
      <c r="AV71" s="161"/>
      <c r="AW71" s="319">
        <v>61</v>
      </c>
      <c r="AX71" s="319"/>
      <c r="AY71" s="319"/>
      <c r="AZ71" s="319"/>
      <c r="BA71" s="161"/>
      <c r="BB71" s="319">
        <v>55</v>
      </c>
      <c r="BC71" s="319"/>
      <c r="BD71" s="319"/>
      <c r="BE71" s="319"/>
      <c r="BF71" s="161"/>
      <c r="BG71" s="320" t="s">
        <v>215</v>
      </c>
      <c r="BH71" s="320"/>
      <c r="BI71" s="320"/>
      <c r="BJ71" s="320"/>
      <c r="BK71" s="320"/>
      <c r="BL71" s="320"/>
      <c r="BM71" s="171"/>
      <c r="BN71" s="326">
        <v>48.4</v>
      </c>
      <c r="BO71" s="327"/>
      <c r="BP71" s="327"/>
      <c r="BQ71" s="327"/>
      <c r="BR71" s="327"/>
      <c r="BS71" s="173"/>
      <c r="BT71" s="324">
        <v>48.3</v>
      </c>
      <c r="BU71" s="324"/>
      <c r="BV71" s="324"/>
      <c r="BW71" s="324"/>
      <c r="BX71" s="173"/>
      <c r="BY71" s="323">
        <v>47.2</v>
      </c>
      <c r="BZ71" s="323"/>
      <c r="CA71" s="323"/>
      <c r="CB71" s="323"/>
      <c r="CC71" s="173"/>
      <c r="CD71" s="323">
        <v>49.3</v>
      </c>
      <c r="CE71" s="323"/>
      <c r="CF71" s="323"/>
      <c r="CG71" s="323"/>
      <c r="CH71" s="173"/>
      <c r="CI71" s="323">
        <v>49.4</v>
      </c>
      <c r="CJ71" s="323"/>
      <c r="CK71" s="323"/>
      <c r="CL71" s="323"/>
      <c r="CM71" s="173"/>
      <c r="CN71" s="323">
        <v>48</v>
      </c>
      <c r="CO71" s="323"/>
      <c r="CP71" s="323"/>
      <c r="CQ71" s="323"/>
      <c r="CR71" s="173"/>
      <c r="CS71" s="323">
        <v>50.7</v>
      </c>
      <c r="CT71" s="323"/>
      <c r="CU71" s="323"/>
      <c r="CV71" s="323"/>
      <c r="CW71" s="173"/>
      <c r="CX71" s="323">
        <v>46.8</v>
      </c>
      <c r="CY71" s="323"/>
      <c r="CZ71" s="323"/>
      <c r="DA71" s="323"/>
      <c r="DB71" s="173"/>
      <c r="DC71" s="323">
        <v>45.3</v>
      </c>
      <c r="DD71" s="323"/>
      <c r="DE71" s="323"/>
      <c r="DF71" s="323"/>
      <c r="DG71" s="173"/>
      <c r="DH71" s="323">
        <v>48.3</v>
      </c>
      <c r="DI71" s="323"/>
      <c r="DJ71" s="323"/>
      <c r="DK71" s="323"/>
    </row>
    <row r="72" spans="1:116" ht="10.5" customHeight="1" x14ac:dyDescent="0.15">
      <c r="F72" s="317">
        <v>54</v>
      </c>
      <c r="G72" s="317"/>
      <c r="H72" s="325">
        <f t="shared" si="15"/>
        <v>1224</v>
      </c>
      <c r="I72" s="291"/>
      <c r="J72" s="291"/>
      <c r="K72" s="291"/>
      <c r="L72" s="291"/>
      <c r="M72" s="161"/>
      <c r="N72" s="319">
        <f>SUM(S72,X72)</f>
        <v>876</v>
      </c>
      <c r="O72" s="319"/>
      <c r="P72" s="319"/>
      <c r="Q72" s="319"/>
      <c r="R72" s="161"/>
      <c r="S72" s="319">
        <v>410</v>
      </c>
      <c r="T72" s="319"/>
      <c r="U72" s="319"/>
      <c r="V72" s="319"/>
      <c r="W72" s="161"/>
      <c r="X72" s="319">
        <v>466</v>
      </c>
      <c r="Y72" s="319"/>
      <c r="Z72" s="319"/>
      <c r="AA72" s="319"/>
      <c r="AB72" s="161"/>
      <c r="AC72" s="319">
        <f>SUM(AH72,AM72)</f>
        <v>275</v>
      </c>
      <c r="AD72" s="319"/>
      <c r="AE72" s="319"/>
      <c r="AF72" s="319"/>
      <c r="AG72" s="161"/>
      <c r="AH72" s="319">
        <v>141</v>
      </c>
      <c r="AI72" s="319"/>
      <c r="AJ72" s="319"/>
      <c r="AK72" s="319"/>
      <c r="AL72" s="161"/>
      <c r="AM72" s="319">
        <v>134</v>
      </c>
      <c r="AN72" s="319"/>
      <c r="AO72" s="319"/>
      <c r="AP72" s="319"/>
      <c r="AQ72" s="161"/>
      <c r="AR72" s="319">
        <f>SUM(AW72,BB72)</f>
        <v>73</v>
      </c>
      <c r="AS72" s="319"/>
      <c r="AT72" s="319"/>
      <c r="AU72" s="319"/>
      <c r="AV72" s="161"/>
      <c r="AW72" s="319">
        <v>37</v>
      </c>
      <c r="AX72" s="319"/>
      <c r="AY72" s="319"/>
      <c r="AZ72" s="319"/>
      <c r="BA72" s="161"/>
      <c r="BB72" s="319">
        <v>36</v>
      </c>
      <c r="BC72" s="319"/>
      <c r="BD72" s="319"/>
      <c r="BE72" s="319"/>
      <c r="BF72" s="161"/>
      <c r="BG72" s="320" t="s">
        <v>216</v>
      </c>
      <c r="BH72" s="320"/>
      <c r="BI72" s="320"/>
      <c r="BJ72" s="320"/>
      <c r="BK72" s="320"/>
      <c r="BL72" s="320"/>
      <c r="BM72" s="174"/>
      <c r="BN72" s="321">
        <v>49.9</v>
      </c>
      <c r="BO72" s="316"/>
      <c r="BP72" s="316"/>
      <c r="BQ72" s="316"/>
      <c r="BR72" s="316"/>
      <c r="BS72" s="175"/>
      <c r="BT72" s="322">
        <v>49.8</v>
      </c>
      <c r="BU72" s="322"/>
      <c r="BV72" s="322"/>
      <c r="BW72" s="322"/>
      <c r="BX72" s="175"/>
      <c r="BY72" s="318">
        <v>48.7</v>
      </c>
      <c r="BZ72" s="318"/>
      <c r="CA72" s="318"/>
      <c r="CB72" s="318"/>
      <c r="CC72" s="175"/>
      <c r="CD72" s="318">
        <v>51.1</v>
      </c>
      <c r="CE72" s="318"/>
      <c r="CF72" s="318"/>
      <c r="CG72" s="318"/>
      <c r="CH72" s="175"/>
      <c r="CI72" s="318">
        <v>50.8</v>
      </c>
      <c r="CJ72" s="318"/>
      <c r="CK72" s="318"/>
      <c r="CL72" s="318"/>
      <c r="CM72" s="175"/>
      <c r="CN72" s="318">
        <v>49.1</v>
      </c>
      <c r="CO72" s="318"/>
      <c r="CP72" s="318"/>
      <c r="CQ72" s="318"/>
      <c r="CR72" s="175"/>
      <c r="CS72" s="318">
        <v>52.5</v>
      </c>
      <c r="CT72" s="318"/>
      <c r="CU72" s="318"/>
      <c r="CV72" s="318"/>
      <c r="CW72" s="175"/>
      <c r="CX72" s="318">
        <v>47.4</v>
      </c>
      <c r="CY72" s="318"/>
      <c r="CZ72" s="318"/>
      <c r="DA72" s="318"/>
      <c r="DB72" s="175"/>
      <c r="DC72" s="318">
        <v>46.1</v>
      </c>
      <c r="DD72" s="318"/>
      <c r="DE72" s="318"/>
      <c r="DF72" s="318"/>
      <c r="DG72" s="175"/>
      <c r="DH72" s="316">
        <v>49.5</v>
      </c>
      <c r="DI72" s="316"/>
      <c r="DJ72" s="316"/>
      <c r="DK72" s="316"/>
    </row>
    <row r="73" spans="1:116" ht="5.25" customHeight="1" x14ac:dyDescent="0.15">
      <c r="H73" s="176"/>
      <c r="I73" s="166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77"/>
      <c r="AB73" s="178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77"/>
      <c r="AQ73" s="178"/>
      <c r="AR73" s="161"/>
      <c r="AS73" s="161"/>
      <c r="AT73" s="161"/>
      <c r="AU73" s="161"/>
      <c r="AV73" s="161"/>
      <c r="AW73" s="161"/>
      <c r="AX73" s="161"/>
      <c r="AY73" s="161"/>
      <c r="AZ73" s="161"/>
      <c r="BA73" s="177"/>
      <c r="BB73" s="177"/>
      <c r="BC73" s="177"/>
      <c r="BD73" s="177"/>
      <c r="BE73" s="177"/>
      <c r="BF73" s="178"/>
      <c r="BG73" s="179"/>
      <c r="BH73" s="179"/>
      <c r="BI73" s="179"/>
      <c r="BJ73" s="179"/>
      <c r="BK73" s="179"/>
      <c r="BL73" s="161"/>
      <c r="BM73" s="161"/>
      <c r="BN73" s="176"/>
      <c r="BO73" s="166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161"/>
      <c r="CA73" s="161"/>
      <c r="CB73" s="161"/>
      <c r="CC73" s="161"/>
      <c r="CD73" s="161"/>
      <c r="CE73" s="161"/>
      <c r="CF73" s="161"/>
      <c r="CG73" s="177"/>
      <c r="CH73" s="178"/>
      <c r="CI73" s="161"/>
      <c r="CJ73" s="161"/>
      <c r="CK73" s="161"/>
      <c r="CL73" s="161"/>
      <c r="CM73" s="161"/>
      <c r="CN73" s="161"/>
      <c r="CO73" s="161"/>
      <c r="CP73" s="161"/>
      <c r="CQ73" s="161"/>
      <c r="CR73" s="161"/>
      <c r="CS73" s="161"/>
      <c r="CT73" s="161"/>
      <c r="CU73" s="161"/>
      <c r="CV73" s="177"/>
      <c r="CW73" s="178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77"/>
      <c r="DI73" s="177"/>
      <c r="DJ73" s="177"/>
      <c r="DK73" s="177"/>
      <c r="DL73" s="49"/>
    </row>
    <row r="74" spans="1:116" ht="5.25" customHeight="1" x14ac:dyDescent="0.15">
      <c r="A74" s="26"/>
      <c r="B74" s="26"/>
      <c r="C74" s="26"/>
      <c r="D74" s="26"/>
      <c r="E74" s="26"/>
      <c r="F74" s="26"/>
      <c r="G74" s="26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66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66"/>
      <c r="BB74" s="161"/>
      <c r="BC74" s="161"/>
      <c r="BD74" s="161"/>
      <c r="BE74" s="161"/>
      <c r="BF74" s="161"/>
      <c r="BG74" s="180"/>
      <c r="BH74" s="180"/>
      <c r="BI74" s="180"/>
      <c r="BJ74" s="180"/>
      <c r="BK74" s="180"/>
      <c r="BL74" s="180"/>
      <c r="BM74" s="180"/>
      <c r="BN74" s="180"/>
      <c r="BO74" s="180"/>
      <c r="BP74" s="180"/>
      <c r="BQ74" s="180"/>
      <c r="BR74" s="180"/>
      <c r="BS74" s="180"/>
      <c r="BT74" s="180"/>
      <c r="BU74" s="180"/>
      <c r="BV74" s="180"/>
      <c r="BW74" s="180"/>
      <c r="BX74" s="180"/>
      <c r="BY74" s="180"/>
      <c r="BZ74" s="180"/>
      <c r="CA74" s="180"/>
      <c r="CB74" s="180"/>
      <c r="CC74" s="180"/>
      <c r="CD74" s="180"/>
      <c r="CE74" s="180"/>
      <c r="CF74" s="180"/>
      <c r="CG74" s="166"/>
      <c r="CH74" s="180"/>
      <c r="CI74" s="180"/>
      <c r="CJ74" s="180"/>
      <c r="CK74" s="180"/>
      <c r="CL74" s="180"/>
      <c r="CM74" s="180"/>
      <c r="CN74" s="180"/>
      <c r="CO74" s="180"/>
      <c r="CP74" s="180"/>
      <c r="CQ74" s="180"/>
      <c r="CR74" s="180"/>
      <c r="CS74" s="180"/>
      <c r="CT74" s="180"/>
      <c r="CU74" s="180"/>
      <c r="CV74" s="180"/>
      <c r="CW74" s="180"/>
      <c r="CX74" s="180"/>
      <c r="CY74" s="180"/>
      <c r="CZ74" s="180"/>
      <c r="DA74" s="180"/>
      <c r="DB74" s="180"/>
      <c r="DC74" s="180"/>
      <c r="DD74" s="180"/>
      <c r="DE74" s="180"/>
      <c r="DF74" s="180"/>
      <c r="DG74" s="180"/>
      <c r="DH74" s="161"/>
      <c r="DI74" s="161"/>
      <c r="DJ74" s="161"/>
      <c r="DK74" s="161"/>
    </row>
    <row r="75" spans="1:116" x14ac:dyDescent="0.15">
      <c r="AT75" s="270"/>
      <c r="AU75" s="270"/>
      <c r="AV75" s="270"/>
      <c r="AW75" s="270"/>
      <c r="AX75" s="270"/>
      <c r="AY75" s="270"/>
      <c r="AZ75" s="270"/>
      <c r="BA75" s="270"/>
      <c r="DC75" s="317" t="s">
        <v>137</v>
      </c>
      <c r="DD75" s="317"/>
      <c r="DE75" s="317"/>
      <c r="DF75" s="317"/>
      <c r="DG75" s="317"/>
      <c r="DH75" s="317"/>
      <c r="DI75" s="317"/>
      <c r="DJ75" s="317"/>
      <c r="DK75" s="317"/>
      <c r="DL75" s="317"/>
    </row>
  </sheetData>
  <mergeCells count="1481">
    <mergeCell ref="AQ2:BA2"/>
    <mergeCell ref="CZ2:DL2"/>
    <mergeCell ref="A4:G5"/>
    <mergeCell ref="H4:M5"/>
    <mergeCell ref="N4:AB4"/>
    <mergeCell ref="AC4:AQ4"/>
    <mergeCell ref="AR4:BF4"/>
    <mergeCell ref="BG4:BM5"/>
    <mergeCell ref="BN4:BS5"/>
    <mergeCell ref="BT4:CH4"/>
    <mergeCell ref="CS5:CW5"/>
    <mergeCell ref="CX5:DB5"/>
    <mergeCell ref="DC5:DG5"/>
    <mergeCell ref="DH5:DL5"/>
    <mergeCell ref="A7:E7"/>
    <mergeCell ref="H7:L7"/>
    <mergeCell ref="N7:Q7"/>
    <mergeCell ref="S7:V7"/>
    <mergeCell ref="X7:AA7"/>
    <mergeCell ref="AC7:AF7"/>
    <mergeCell ref="BB5:BF5"/>
    <mergeCell ref="BT5:BX5"/>
    <mergeCell ref="BY5:CC5"/>
    <mergeCell ref="CD5:CH5"/>
    <mergeCell ref="CI5:CM5"/>
    <mergeCell ref="CN5:CR5"/>
    <mergeCell ref="CI4:CW4"/>
    <mergeCell ref="CX4:DL4"/>
    <mergeCell ref="N5:R5"/>
    <mergeCell ref="S5:W5"/>
    <mergeCell ref="X5:AB5"/>
    <mergeCell ref="AC5:AG5"/>
    <mergeCell ref="AH5:AL5"/>
    <mergeCell ref="AM5:AQ5"/>
    <mergeCell ref="AR5:AV5"/>
    <mergeCell ref="AW5:BA5"/>
    <mergeCell ref="CS7:CV7"/>
    <mergeCell ref="CX7:DA7"/>
    <mergeCell ref="DC7:DF7"/>
    <mergeCell ref="DH7:DK7"/>
    <mergeCell ref="F8:G8"/>
    <mergeCell ref="H8:L8"/>
    <mergeCell ref="N8:Q8"/>
    <mergeCell ref="S8:V8"/>
    <mergeCell ref="X8:AA8"/>
    <mergeCell ref="AC8:AF8"/>
    <mergeCell ref="BN7:BR7"/>
    <mergeCell ref="BT7:BW7"/>
    <mergeCell ref="BY7:CB7"/>
    <mergeCell ref="CD7:CG7"/>
    <mergeCell ref="CI7:CL7"/>
    <mergeCell ref="CN7:CQ7"/>
    <mergeCell ref="AH7:AK7"/>
    <mergeCell ref="AM7:AP7"/>
    <mergeCell ref="AR7:AU7"/>
    <mergeCell ref="AW7:AZ7"/>
    <mergeCell ref="BB7:BE7"/>
    <mergeCell ref="BG7:BK7"/>
    <mergeCell ref="CS8:CV8"/>
    <mergeCell ref="CX8:DA8"/>
    <mergeCell ref="DC8:DF8"/>
    <mergeCell ref="DH8:DK8"/>
    <mergeCell ref="BN8:BR8"/>
    <mergeCell ref="BT8:BW8"/>
    <mergeCell ref="BY8:CB8"/>
    <mergeCell ref="CD8:CG8"/>
    <mergeCell ref="CI8:CL8"/>
    <mergeCell ref="CN8:CQ8"/>
    <mergeCell ref="AH8:AK8"/>
    <mergeCell ref="AM8:AP8"/>
    <mergeCell ref="AR8:AU8"/>
    <mergeCell ref="AW8:AZ8"/>
    <mergeCell ref="BB8:BE8"/>
    <mergeCell ref="BL8:BM8"/>
    <mergeCell ref="BN10:BR10"/>
    <mergeCell ref="BT10:BW10"/>
    <mergeCell ref="BY10:CB10"/>
    <mergeCell ref="CD10:CG10"/>
    <mergeCell ref="CI10:CL10"/>
    <mergeCell ref="CN10:CQ10"/>
    <mergeCell ref="AH10:AK10"/>
    <mergeCell ref="AM10:AP10"/>
    <mergeCell ref="AR10:AU10"/>
    <mergeCell ref="AW10:AZ10"/>
    <mergeCell ref="BB10:BE10"/>
    <mergeCell ref="BL10:BM10"/>
    <mergeCell ref="CS9:CV9"/>
    <mergeCell ref="CX9:DA9"/>
    <mergeCell ref="DC9:DF9"/>
    <mergeCell ref="DH9:DK9"/>
    <mergeCell ref="F10:G10"/>
    <mergeCell ref="H10:L10"/>
    <mergeCell ref="N10:Q10"/>
    <mergeCell ref="S10:V10"/>
    <mergeCell ref="X10:AA10"/>
    <mergeCell ref="AC10:AF10"/>
    <mergeCell ref="BN9:BR9"/>
    <mergeCell ref="BT9:BW9"/>
    <mergeCell ref="BY9:CB9"/>
    <mergeCell ref="CD9:CG9"/>
    <mergeCell ref="CI9:CL9"/>
    <mergeCell ref="CN9:CQ9"/>
    <mergeCell ref="AH9:AK9"/>
    <mergeCell ref="AM9:AP9"/>
    <mergeCell ref="AR9:AU9"/>
    <mergeCell ref="AW9:AZ9"/>
    <mergeCell ref="BB9:BE9"/>
    <mergeCell ref="BL9:BM9"/>
    <mergeCell ref="CS10:CV10"/>
    <mergeCell ref="CX10:DA10"/>
    <mergeCell ref="DC10:DF10"/>
    <mergeCell ref="DH10:DK10"/>
    <mergeCell ref="F9:G9"/>
    <mergeCell ref="H9:L9"/>
    <mergeCell ref="N9:Q9"/>
    <mergeCell ref="S9:V9"/>
    <mergeCell ref="X9:AA9"/>
    <mergeCell ref="AC9:AF9"/>
    <mergeCell ref="CS11:CV11"/>
    <mergeCell ref="CX11:DA11"/>
    <mergeCell ref="DC11:DF11"/>
    <mergeCell ref="DH11:DK11"/>
    <mergeCell ref="F12:G12"/>
    <mergeCell ref="H12:L12"/>
    <mergeCell ref="N12:Q12"/>
    <mergeCell ref="S12:V12"/>
    <mergeCell ref="X12:AA12"/>
    <mergeCell ref="AC12:AF12"/>
    <mergeCell ref="BN11:BR11"/>
    <mergeCell ref="BT11:BW11"/>
    <mergeCell ref="BY11:CB11"/>
    <mergeCell ref="CD11:CG11"/>
    <mergeCell ref="CI11:CL11"/>
    <mergeCell ref="CN11:CQ11"/>
    <mergeCell ref="AH11:AK11"/>
    <mergeCell ref="AM11:AP11"/>
    <mergeCell ref="AR11:AU11"/>
    <mergeCell ref="AW11:AZ11"/>
    <mergeCell ref="BB11:BE11"/>
    <mergeCell ref="BL11:BM11"/>
    <mergeCell ref="CS12:CV12"/>
    <mergeCell ref="CX12:DA12"/>
    <mergeCell ref="DC12:DF12"/>
    <mergeCell ref="DH12:DK12"/>
    <mergeCell ref="F11:G11"/>
    <mergeCell ref="H11:L11"/>
    <mergeCell ref="N11:Q11"/>
    <mergeCell ref="S11:V11"/>
    <mergeCell ref="X11:AA11"/>
    <mergeCell ref="AC11:AF11"/>
    <mergeCell ref="A13:E13"/>
    <mergeCell ref="H13:L13"/>
    <mergeCell ref="N13:Q13"/>
    <mergeCell ref="S13:V13"/>
    <mergeCell ref="X13:AA13"/>
    <mergeCell ref="AC13:AF13"/>
    <mergeCell ref="BN12:BR12"/>
    <mergeCell ref="BT12:BW12"/>
    <mergeCell ref="BY12:CB12"/>
    <mergeCell ref="CD12:CG12"/>
    <mergeCell ref="CI12:CL12"/>
    <mergeCell ref="CN12:CQ12"/>
    <mergeCell ref="AH12:AK12"/>
    <mergeCell ref="AM12:AP12"/>
    <mergeCell ref="AR12:AU12"/>
    <mergeCell ref="AW12:AZ12"/>
    <mergeCell ref="BB12:BE12"/>
    <mergeCell ref="BL12:BM12"/>
    <mergeCell ref="CS13:CV13"/>
    <mergeCell ref="CX13:DA13"/>
    <mergeCell ref="DC13:DF13"/>
    <mergeCell ref="DH13:DK13"/>
    <mergeCell ref="F14:G14"/>
    <mergeCell ref="H14:L14"/>
    <mergeCell ref="N14:Q14"/>
    <mergeCell ref="S14:V14"/>
    <mergeCell ref="X14:AA14"/>
    <mergeCell ref="AC14:AF14"/>
    <mergeCell ref="BN13:BR13"/>
    <mergeCell ref="BT13:BW13"/>
    <mergeCell ref="BY13:CB13"/>
    <mergeCell ref="CD13:CG13"/>
    <mergeCell ref="CI13:CL13"/>
    <mergeCell ref="CN13:CQ13"/>
    <mergeCell ref="AH13:AK13"/>
    <mergeCell ref="AM13:AP13"/>
    <mergeCell ref="AR13:AU13"/>
    <mergeCell ref="AW13:AZ13"/>
    <mergeCell ref="BB13:BE13"/>
    <mergeCell ref="BG13:BK13"/>
    <mergeCell ref="CS14:CV14"/>
    <mergeCell ref="CX14:DA14"/>
    <mergeCell ref="DC14:DF14"/>
    <mergeCell ref="DH14:DK14"/>
    <mergeCell ref="BN14:BR14"/>
    <mergeCell ref="BT14:BW14"/>
    <mergeCell ref="BY14:CB14"/>
    <mergeCell ref="CD14:CG14"/>
    <mergeCell ref="CI14:CL14"/>
    <mergeCell ref="CN14:CQ14"/>
    <mergeCell ref="AH14:AK14"/>
    <mergeCell ref="AM14:AP14"/>
    <mergeCell ref="AR14:AU14"/>
    <mergeCell ref="AW14:AZ14"/>
    <mergeCell ref="BB14:BE14"/>
    <mergeCell ref="BL14:BM14"/>
    <mergeCell ref="BN16:BR16"/>
    <mergeCell ref="BT16:BW16"/>
    <mergeCell ref="BY16:CB16"/>
    <mergeCell ref="CD16:CG16"/>
    <mergeCell ref="CI16:CL16"/>
    <mergeCell ref="CN16:CQ16"/>
    <mergeCell ref="AH16:AK16"/>
    <mergeCell ref="AM16:AP16"/>
    <mergeCell ref="AR16:AU16"/>
    <mergeCell ref="AW16:AZ16"/>
    <mergeCell ref="BB16:BE16"/>
    <mergeCell ref="BL16:BM16"/>
    <mergeCell ref="CS15:CV15"/>
    <mergeCell ref="CX15:DA15"/>
    <mergeCell ref="DC15:DF15"/>
    <mergeCell ref="DH15:DK15"/>
    <mergeCell ref="F16:G16"/>
    <mergeCell ref="H16:L16"/>
    <mergeCell ref="N16:Q16"/>
    <mergeCell ref="S16:V16"/>
    <mergeCell ref="X16:AA16"/>
    <mergeCell ref="AC16:AF16"/>
    <mergeCell ref="BN15:BR15"/>
    <mergeCell ref="BT15:BW15"/>
    <mergeCell ref="BY15:CB15"/>
    <mergeCell ref="CD15:CG15"/>
    <mergeCell ref="CI15:CL15"/>
    <mergeCell ref="CN15:CQ15"/>
    <mergeCell ref="AH15:AK15"/>
    <mergeCell ref="AM15:AP15"/>
    <mergeCell ref="AR15:AU15"/>
    <mergeCell ref="AW15:AZ15"/>
    <mergeCell ref="BB15:BE15"/>
    <mergeCell ref="BL15:BM15"/>
    <mergeCell ref="CS16:CV16"/>
    <mergeCell ref="CX16:DA16"/>
    <mergeCell ref="DC16:DF16"/>
    <mergeCell ref="DH16:DK16"/>
    <mergeCell ref="F15:G15"/>
    <mergeCell ref="H15:L15"/>
    <mergeCell ref="N15:Q15"/>
    <mergeCell ref="S15:V15"/>
    <mergeCell ref="X15:AA15"/>
    <mergeCell ref="AC15:AF15"/>
    <mergeCell ref="CS17:CV17"/>
    <mergeCell ref="CX17:DA17"/>
    <mergeCell ref="DC17:DF17"/>
    <mergeCell ref="DH17:DK17"/>
    <mergeCell ref="F18:G18"/>
    <mergeCell ref="H18:L18"/>
    <mergeCell ref="N18:Q18"/>
    <mergeCell ref="S18:V18"/>
    <mergeCell ref="X18:AA18"/>
    <mergeCell ref="AC18:AF18"/>
    <mergeCell ref="BN17:BR17"/>
    <mergeCell ref="BT17:BW17"/>
    <mergeCell ref="BY17:CB17"/>
    <mergeCell ref="CD17:CG17"/>
    <mergeCell ref="CI17:CL17"/>
    <mergeCell ref="CN17:CQ17"/>
    <mergeCell ref="AH17:AK17"/>
    <mergeCell ref="AM17:AP17"/>
    <mergeCell ref="AR17:AU17"/>
    <mergeCell ref="AW17:AZ17"/>
    <mergeCell ref="BB17:BE17"/>
    <mergeCell ref="BL17:BM17"/>
    <mergeCell ref="CS18:CV18"/>
    <mergeCell ref="CX18:DA18"/>
    <mergeCell ref="DC18:DF18"/>
    <mergeCell ref="DH18:DK18"/>
    <mergeCell ref="F17:G17"/>
    <mergeCell ref="H17:L17"/>
    <mergeCell ref="N17:Q17"/>
    <mergeCell ref="S17:V17"/>
    <mergeCell ref="X17:AA17"/>
    <mergeCell ref="AC17:AF17"/>
    <mergeCell ref="A19:E19"/>
    <mergeCell ref="H19:L19"/>
    <mergeCell ref="N19:Q19"/>
    <mergeCell ref="S19:V19"/>
    <mergeCell ref="X19:AA19"/>
    <mergeCell ref="AC19:AF19"/>
    <mergeCell ref="BN18:BR18"/>
    <mergeCell ref="BT18:BW18"/>
    <mergeCell ref="BY18:CB18"/>
    <mergeCell ref="CD18:CG18"/>
    <mergeCell ref="CI18:CL18"/>
    <mergeCell ref="CN18:CQ18"/>
    <mergeCell ref="AH18:AK18"/>
    <mergeCell ref="AM18:AP18"/>
    <mergeCell ref="AR18:AU18"/>
    <mergeCell ref="AW18:AZ18"/>
    <mergeCell ref="BB18:BE18"/>
    <mergeCell ref="BL18:BM18"/>
    <mergeCell ref="CS19:CV19"/>
    <mergeCell ref="CX19:DA19"/>
    <mergeCell ref="DC19:DF19"/>
    <mergeCell ref="DH19:DK19"/>
    <mergeCell ref="F20:G20"/>
    <mergeCell ref="H20:L20"/>
    <mergeCell ref="N20:Q20"/>
    <mergeCell ref="S20:V20"/>
    <mergeCell ref="X20:AA20"/>
    <mergeCell ref="AC20:AF20"/>
    <mergeCell ref="BN19:BR19"/>
    <mergeCell ref="BT19:BW19"/>
    <mergeCell ref="BY19:CB19"/>
    <mergeCell ref="CD19:CG19"/>
    <mergeCell ref="CI19:CL19"/>
    <mergeCell ref="CN19:CQ19"/>
    <mergeCell ref="AH19:AK19"/>
    <mergeCell ref="AM19:AP19"/>
    <mergeCell ref="AR19:AU19"/>
    <mergeCell ref="AW19:AZ19"/>
    <mergeCell ref="BB19:BE19"/>
    <mergeCell ref="BG19:BK19"/>
    <mergeCell ref="CS20:CV20"/>
    <mergeCell ref="CX20:DA20"/>
    <mergeCell ref="DC20:DF20"/>
    <mergeCell ref="DH20:DK20"/>
    <mergeCell ref="BN20:BR20"/>
    <mergeCell ref="BT20:BW20"/>
    <mergeCell ref="BY20:CB20"/>
    <mergeCell ref="CD20:CG20"/>
    <mergeCell ref="CI20:CL20"/>
    <mergeCell ref="CN20:CQ20"/>
    <mergeCell ref="AH20:AK20"/>
    <mergeCell ref="AM20:AP20"/>
    <mergeCell ref="AR20:AU20"/>
    <mergeCell ref="AW20:AZ20"/>
    <mergeCell ref="BB20:BE20"/>
    <mergeCell ref="BL20:BM20"/>
    <mergeCell ref="BN22:BR22"/>
    <mergeCell ref="BT22:BW22"/>
    <mergeCell ref="BY22:CB22"/>
    <mergeCell ref="CD22:CG22"/>
    <mergeCell ref="CI22:CL22"/>
    <mergeCell ref="CN22:CQ22"/>
    <mergeCell ref="AH22:AK22"/>
    <mergeCell ref="AM22:AP22"/>
    <mergeCell ref="AR22:AU22"/>
    <mergeCell ref="AW22:AZ22"/>
    <mergeCell ref="BB22:BE22"/>
    <mergeCell ref="BL22:BM22"/>
    <mergeCell ref="CS21:CV21"/>
    <mergeCell ref="CX21:DA21"/>
    <mergeCell ref="DC21:DF21"/>
    <mergeCell ref="DH21:DK21"/>
    <mergeCell ref="F22:G22"/>
    <mergeCell ref="H22:L22"/>
    <mergeCell ref="N22:Q22"/>
    <mergeCell ref="S22:V22"/>
    <mergeCell ref="X22:AA22"/>
    <mergeCell ref="AC22:AF22"/>
    <mergeCell ref="BN21:BR21"/>
    <mergeCell ref="BT21:BW21"/>
    <mergeCell ref="BY21:CB21"/>
    <mergeCell ref="CD21:CG21"/>
    <mergeCell ref="CI21:CL21"/>
    <mergeCell ref="CN21:CQ21"/>
    <mergeCell ref="AH21:AK21"/>
    <mergeCell ref="AM21:AP21"/>
    <mergeCell ref="AR21:AU21"/>
    <mergeCell ref="AW21:AZ21"/>
    <mergeCell ref="BB21:BE21"/>
    <mergeCell ref="BL21:BM21"/>
    <mergeCell ref="CS22:CV22"/>
    <mergeCell ref="CX22:DA22"/>
    <mergeCell ref="DC22:DF22"/>
    <mergeCell ref="DH22:DK22"/>
    <mergeCell ref="F21:G21"/>
    <mergeCell ref="H21:L21"/>
    <mergeCell ref="N21:Q21"/>
    <mergeCell ref="S21:V21"/>
    <mergeCell ref="X21:AA21"/>
    <mergeCell ref="AC21:AF21"/>
    <mergeCell ref="CS23:CV23"/>
    <mergeCell ref="CX23:DA23"/>
    <mergeCell ref="DC23:DF23"/>
    <mergeCell ref="DH23:DK23"/>
    <mergeCell ref="F24:G24"/>
    <mergeCell ref="H24:L24"/>
    <mergeCell ref="N24:Q24"/>
    <mergeCell ref="S24:V24"/>
    <mergeCell ref="X24:AA24"/>
    <mergeCell ref="AC24:AF24"/>
    <mergeCell ref="BN23:BR23"/>
    <mergeCell ref="BT23:BW23"/>
    <mergeCell ref="BY23:CB23"/>
    <mergeCell ref="CD23:CG23"/>
    <mergeCell ref="CI23:CL23"/>
    <mergeCell ref="CN23:CQ23"/>
    <mergeCell ref="AH23:AK23"/>
    <mergeCell ref="AM23:AP23"/>
    <mergeCell ref="AR23:AU23"/>
    <mergeCell ref="AW23:AZ23"/>
    <mergeCell ref="BB23:BE23"/>
    <mergeCell ref="BL23:BM23"/>
    <mergeCell ref="CS24:CV24"/>
    <mergeCell ref="CX24:DA24"/>
    <mergeCell ref="DC24:DF24"/>
    <mergeCell ref="DH24:DK24"/>
    <mergeCell ref="F23:G23"/>
    <mergeCell ref="H23:L23"/>
    <mergeCell ref="N23:Q23"/>
    <mergeCell ref="S23:V23"/>
    <mergeCell ref="X23:AA23"/>
    <mergeCell ref="AC23:AF23"/>
    <mergeCell ref="A25:E25"/>
    <mergeCell ref="H25:L25"/>
    <mergeCell ref="N25:Q25"/>
    <mergeCell ref="S25:V25"/>
    <mergeCell ref="X25:AA25"/>
    <mergeCell ref="AC25:AF25"/>
    <mergeCell ref="BN24:BR24"/>
    <mergeCell ref="BT24:BW24"/>
    <mergeCell ref="BY24:CB24"/>
    <mergeCell ref="CD24:CG24"/>
    <mergeCell ref="CI24:CL24"/>
    <mergeCell ref="CN24:CQ24"/>
    <mergeCell ref="AH24:AK24"/>
    <mergeCell ref="AM24:AP24"/>
    <mergeCell ref="AR24:AU24"/>
    <mergeCell ref="AW24:AZ24"/>
    <mergeCell ref="BB24:BE24"/>
    <mergeCell ref="BL24:BM24"/>
    <mergeCell ref="CS25:CV25"/>
    <mergeCell ref="CX25:DA25"/>
    <mergeCell ref="DC25:DF25"/>
    <mergeCell ref="DH25:DK25"/>
    <mergeCell ref="F26:G26"/>
    <mergeCell ref="H26:L26"/>
    <mergeCell ref="N26:Q26"/>
    <mergeCell ref="S26:V26"/>
    <mergeCell ref="X26:AA26"/>
    <mergeCell ref="AC26:AF26"/>
    <mergeCell ref="BN25:BR25"/>
    <mergeCell ref="BT25:BW25"/>
    <mergeCell ref="BY25:CB25"/>
    <mergeCell ref="CD25:CG25"/>
    <mergeCell ref="CI25:CL25"/>
    <mergeCell ref="CN25:CQ25"/>
    <mergeCell ref="AH25:AK25"/>
    <mergeCell ref="AM25:AP25"/>
    <mergeCell ref="AR25:AU25"/>
    <mergeCell ref="AW25:AZ25"/>
    <mergeCell ref="BB25:BE25"/>
    <mergeCell ref="BG25:BK25"/>
    <mergeCell ref="CS26:CV26"/>
    <mergeCell ref="CX26:DA26"/>
    <mergeCell ref="DC26:DF26"/>
    <mergeCell ref="DH26:DK26"/>
    <mergeCell ref="BN26:BR26"/>
    <mergeCell ref="BT26:BW26"/>
    <mergeCell ref="BY26:CB26"/>
    <mergeCell ref="CD26:CG26"/>
    <mergeCell ref="CI26:CL26"/>
    <mergeCell ref="CN26:CQ26"/>
    <mergeCell ref="AH26:AK26"/>
    <mergeCell ref="AM26:AP26"/>
    <mergeCell ref="AR26:AU26"/>
    <mergeCell ref="AW26:AZ26"/>
    <mergeCell ref="BB26:BE26"/>
    <mergeCell ref="BL26:BM26"/>
    <mergeCell ref="BN28:BR28"/>
    <mergeCell ref="BT28:BW28"/>
    <mergeCell ref="BY28:CB28"/>
    <mergeCell ref="CD28:CG28"/>
    <mergeCell ref="CI28:CL28"/>
    <mergeCell ref="CN28:CQ28"/>
    <mergeCell ref="AH28:AK28"/>
    <mergeCell ref="AM28:AP28"/>
    <mergeCell ref="AR28:AU28"/>
    <mergeCell ref="AW28:AZ28"/>
    <mergeCell ref="BB28:BE28"/>
    <mergeCell ref="BL28:BM28"/>
    <mergeCell ref="CS27:CV27"/>
    <mergeCell ref="CX27:DA27"/>
    <mergeCell ref="DC27:DF27"/>
    <mergeCell ref="DH27:DK27"/>
    <mergeCell ref="F28:G28"/>
    <mergeCell ref="H28:L28"/>
    <mergeCell ref="N28:Q28"/>
    <mergeCell ref="S28:V28"/>
    <mergeCell ref="X28:AA28"/>
    <mergeCell ref="AC28:AF28"/>
    <mergeCell ref="BN27:BR27"/>
    <mergeCell ref="BT27:BW27"/>
    <mergeCell ref="BY27:CB27"/>
    <mergeCell ref="CD27:CG27"/>
    <mergeCell ref="CI27:CL27"/>
    <mergeCell ref="CN27:CQ27"/>
    <mergeCell ref="AH27:AK27"/>
    <mergeCell ref="AM27:AP27"/>
    <mergeCell ref="AR27:AU27"/>
    <mergeCell ref="AW27:AZ27"/>
    <mergeCell ref="BB27:BE27"/>
    <mergeCell ref="BL27:BM27"/>
    <mergeCell ref="CS28:CV28"/>
    <mergeCell ref="CX28:DA28"/>
    <mergeCell ref="DC28:DF28"/>
    <mergeCell ref="DH28:DK28"/>
    <mergeCell ref="F27:G27"/>
    <mergeCell ref="H27:L27"/>
    <mergeCell ref="N27:Q27"/>
    <mergeCell ref="S27:V27"/>
    <mergeCell ref="X27:AA27"/>
    <mergeCell ref="AC27:AF27"/>
    <mergeCell ref="CS29:CV29"/>
    <mergeCell ref="CX29:DA29"/>
    <mergeCell ref="DC29:DF29"/>
    <mergeCell ref="DH29:DK29"/>
    <mergeCell ref="F30:G30"/>
    <mergeCell ref="H30:L30"/>
    <mergeCell ref="N30:Q30"/>
    <mergeCell ref="S30:V30"/>
    <mergeCell ref="X30:AA30"/>
    <mergeCell ref="AC30:AF30"/>
    <mergeCell ref="BN29:BR29"/>
    <mergeCell ref="BT29:BW29"/>
    <mergeCell ref="BY29:CB29"/>
    <mergeCell ref="CD29:CG29"/>
    <mergeCell ref="CI29:CL29"/>
    <mergeCell ref="CN29:CQ29"/>
    <mergeCell ref="AH29:AK29"/>
    <mergeCell ref="AM29:AP29"/>
    <mergeCell ref="AR29:AU29"/>
    <mergeCell ref="AW29:AZ29"/>
    <mergeCell ref="BB29:BE29"/>
    <mergeCell ref="BL29:BM29"/>
    <mergeCell ref="CS30:CV30"/>
    <mergeCell ref="CX30:DA30"/>
    <mergeCell ref="DC30:DF30"/>
    <mergeCell ref="DH30:DK30"/>
    <mergeCell ref="F29:G29"/>
    <mergeCell ref="H29:L29"/>
    <mergeCell ref="N29:Q29"/>
    <mergeCell ref="S29:V29"/>
    <mergeCell ref="X29:AA29"/>
    <mergeCell ref="AC29:AF29"/>
    <mergeCell ref="A31:E31"/>
    <mergeCell ref="H31:L31"/>
    <mergeCell ref="N31:Q31"/>
    <mergeCell ref="S31:V31"/>
    <mergeCell ref="X31:AA31"/>
    <mergeCell ref="AC31:AF31"/>
    <mergeCell ref="BN30:BR30"/>
    <mergeCell ref="BT30:BW30"/>
    <mergeCell ref="BY30:CB30"/>
    <mergeCell ref="CD30:CG30"/>
    <mergeCell ref="CI30:CL30"/>
    <mergeCell ref="CN30:CQ30"/>
    <mergeCell ref="AH30:AK30"/>
    <mergeCell ref="AM30:AP30"/>
    <mergeCell ref="AR30:AU30"/>
    <mergeCell ref="AW30:AZ30"/>
    <mergeCell ref="BB30:BE30"/>
    <mergeCell ref="BL30:BM30"/>
    <mergeCell ref="CS31:CV31"/>
    <mergeCell ref="CX31:DA31"/>
    <mergeCell ref="DC31:DF31"/>
    <mergeCell ref="DH31:DK31"/>
    <mergeCell ref="F32:G32"/>
    <mergeCell ref="H32:L32"/>
    <mergeCell ref="N32:Q32"/>
    <mergeCell ref="S32:V32"/>
    <mergeCell ref="X32:AA32"/>
    <mergeCell ref="AC32:AF32"/>
    <mergeCell ref="BN31:BR31"/>
    <mergeCell ref="BT31:BW31"/>
    <mergeCell ref="BY31:CB31"/>
    <mergeCell ref="CD31:CG31"/>
    <mergeCell ref="CI31:CL31"/>
    <mergeCell ref="CN31:CQ31"/>
    <mergeCell ref="AH31:AK31"/>
    <mergeCell ref="AM31:AP31"/>
    <mergeCell ref="AR31:AU31"/>
    <mergeCell ref="AW31:AZ31"/>
    <mergeCell ref="BB31:BE31"/>
    <mergeCell ref="BG31:BK31"/>
    <mergeCell ref="CS32:CV32"/>
    <mergeCell ref="CX32:DA32"/>
    <mergeCell ref="DC32:DF32"/>
    <mergeCell ref="DH32:DK32"/>
    <mergeCell ref="BN32:BR32"/>
    <mergeCell ref="BT32:BW32"/>
    <mergeCell ref="BY32:CB32"/>
    <mergeCell ref="CD32:CG32"/>
    <mergeCell ref="CI32:CL32"/>
    <mergeCell ref="CN32:CQ32"/>
    <mergeCell ref="AH32:AK32"/>
    <mergeCell ref="AM32:AP32"/>
    <mergeCell ref="AR32:AU32"/>
    <mergeCell ref="AW32:AZ32"/>
    <mergeCell ref="BB32:BE32"/>
    <mergeCell ref="BL32:BM32"/>
    <mergeCell ref="BN34:BR34"/>
    <mergeCell ref="BT34:BW34"/>
    <mergeCell ref="BY34:CB34"/>
    <mergeCell ref="CD34:CG34"/>
    <mergeCell ref="CI34:CL34"/>
    <mergeCell ref="CN34:CQ34"/>
    <mergeCell ref="AH34:AK34"/>
    <mergeCell ref="AM34:AP34"/>
    <mergeCell ref="AR34:AU34"/>
    <mergeCell ref="AW34:AZ34"/>
    <mergeCell ref="BB34:BE34"/>
    <mergeCell ref="BL34:BM34"/>
    <mergeCell ref="CS33:CV33"/>
    <mergeCell ref="CX33:DA33"/>
    <mergeCell ref="DC33:DF33"/>
    <mergeCell ref="DH33:DK33"/>
    <mergeCell ref="F34:G34"/>
    <mergeCell ref="H34:L34"/>
    <mergeCell ref="N34:Q34"/>
    <mergeCell ref="S34:V34"/>
    <mergeCell ref="X34:AA34"/>
    <mergeCell ref="AC34:AF34"/>
    <mergeCell ref="BN33:BR33"/>
    <mergeCell ref="BT33:BW33"/>
    <mergeCell ref="BY33:CB33"/>
    <mergeCell ref="CD33:CG33"/>
    <mergeCell ref="CI33:CL33"/>
    <mergeCell ref="CN33:CQ33"/>
    <mergeCell ref="AH33:AK33"/>
    <mergeCell ref="AM33:AP33"/>
    <mergeCell ref="AR33:AU33"/>
    <mergeCell ref="AW33:AZ33"/>
    <mergeCell ref="BB33:BE33"/>
    <mergeCell ref="BL33:BM33"/>
    <mergeCell ref="CS34:CV34"/>
    <mergeCell ref="CX34:DA34"/>
    <mergeCell ref="DC34:DF34"/>
    <mergeCell ref="DH34:DK34"/>
    <mergeCell ref="F33:G33"/>
    <mergeCell ref="H33:L33"/>
    <mergeCell ref="N33:Q33"/>
    <mergeCell ref="S33:V33"/>
    <mergeCell ref="X33:AA33"/>
    <mergeCell ref="AC33:AF33"/>
    <mergeCell ref="CS35:CV35"/>
    <mergeCell ref="CX35:DA35"/>
    <mergeCell ref="DC35:DF35"/>
    <mergeCell ref="DH35:DK35"/>
    <mergeCell ref="F36:G36"/>
    <mergeCell ref="H36:L36"/>
    <mergeCell ref="N36:Q36"/>
    <mergeCell ref="S36:V36"/>
    <mergeCell ref="X36:AA36"/>
    <mergeCell ref="AC36:AF36"/>
    <mergeCell ref="BN35:BR35"/>
    <mergeCell ref="BT35:BW35"/>
    <mergeCell ref="BY35:CB35"/>
    <mergeCell ref="CD35:CG35"/>
    <mergeCell ref="CI35:CL35"/>
    <mergeCell ref="CN35:CQ35"/>
    <mergeCell ref="AH35:AK35"/>
    <mergeCell ref="AM35:AP35"/>
    <mergeCell ref="AR35:AU35"/>
    <mergeCell ref="AW35:AZ35"/>
    <mergeCell ref="BB35:BE35"/>
    <mergeCell ref="BL35:BM35"/>
    <mergeCell ref="CS36:CV36"/>
    <mergeCell ref="CX36:DA36"/>
    <mergeCell ref="DC36:DF36"/>
    <mergeCell ref="DH36:DK36"/>
    <mergeCell ref="F35:G35"/>
    <mergeCell ref="H35:L35"/>
    <mergeCell ref="N35:Q35"/>
    <mergeCell ref="S35:V35"/>
    <mergeCell ref="X35:AA35"/>
    <mergeCell ref="AC35:AF35"/>
    <mergeCell ref="A37:E37"/>
    <mergeCell ref="H37:L37"/>
    <mergeCell ref="N37:Q37"/>
    <mergeCell ref="S37:V37"/>
    <mergeCell ref="X37:AA37"/>
    <mergeCell ref="AC37:AF37"/>
    <mergeCell ref="BN36:BR36"/>
    <mergeCell ref="BT36:BW36"/>
    <mergeCell ref="BY36:CB36"/>
    <mergeCell ref="CD36:CG36"/>
    <mergeCell ref="CI36:CL36"/>
    <mergeCell ref="CN36:CQ36"/>
    <mergeCell ref="AH36:AK36"/>
    <mergeCell ref="AM36:AP36"/>
    <mergeCell ref="AR36:AU36"/>
    <mergeCell ref="AW36:AZ36"/>
    <mergeCell ref="BB36:BE36"/>
    <mergeCell ref="BL36:BM36"/>
    <mergeCell ref="CS37:CV37"/>
    <mergeCell ref="CX37:DA37"/>
    <mergeCell ref="DC37:DF37"/>
    <mergeCell ref="DH37:DK37"/>
    <mergeCell ref="F38:G38"/>
    <mergeCell ref="H38:L38"/>
    <mergeCell ref="N38:Q38"/>
    <mergeCell ref="S38:V38"/>
    <mergeCell ref="X38:AA38"/>
    <mergeCell ref="AC38:AF38"/>
    <mergeCell ref="BN37:BR37"/>
    <mergeCell ref="BT37:BW37"/>
    <mergeCell ref="BY37:CB37"/>
    <mergeCell ref="CD37:CG37"/>
    <mergeCell ref="CI37:CL37"/>
    <mergeCell ref="CN37:CQ37"/>
    <mergeCell ref="AH37:AK37"/>
    <mergeCell ref="AM37:AP37"/>
    <mergeCell ref="AR37:AU37"/>
    <mergeCell ref="AW37:AZ37"/>
    <mergeCell ref="BB37:BE37"/>
    <mergeCell ref="BG37:BK37"/>
    <mergeCell ref="CS38:CV38"/>
    <mergeCell ref="CX38:DA38"/>
    <mergeCell ref="DC38:DF38"/>
    <mergeCell ref="DH38:DK38"/>
    <mergeCell ref="BN38:BR38"/>
    <mergeCell ref="BT38:BW38"/>
    <mergeCell ref="BY38:CB38"/>
    <mergeCell ref="CD38:CG38"/>
    <mergeCell ref="CI38:CL38"/>
    <mergeCell ref="CN38:CQ38"/>
    <mergeCell ref="AH38:AK38"/>
    <mergeCell ref="AM38:AP38"/>
    <mergeCell ref="AR38:AU38"/>
    <mergeCell ref="AW38:AZ38"/>
    <mergeCell ref="BB38:BE38"/>
    <mergeCell ref="BL38:BM38"/>
    <mergeCell ref="BN40:BR40"/>
    <mergeCell ref="BT40:BW40"/>
    <mergeCell ref="BY40:CB40"/>
    <mergeCell ref="CD40:CG40"/>
    <mergeCell ref="CI40:CL40"/>
    <mergeCell ref="CN40:CQ40"/>
    <mergeCell ref="AH40:AK40"/>
    <mergeCell ref="AM40:AP40"/>
    <mergeCell ref="AR40:AU40"/>
    <mergeCell ref="AW40:AZ40"/>
    <mergeCell ref="BB40:BE40"/>
    <mergeCell ref="BL40:BM40"/>
    <mergeCell ref="CS39:CV39"/>
    <mergeCell ref="CX39:DA39"/>
    <mergeCell ref="DC39:DF39"/>
    <mergeCell ref="DH39:DK39"/>
    <mergeCell ref="F40:G40"/>
    <mergeCell ref="H40:L40"/>
    <mergeCell ref="N40:Q40"/>
    <mergeCell ref="S40:V40"/>
    <mergeCell ref="X40:AA40"/>
    <mergeCell ref="AC40:AF40"/>
    <mergeCell ref="BN39:BR39"/>
    <mergeCell ref="BT39:BW39"/>
    <mergeCell ref="BY39:CB39"/>
    <mergeCell ref="CD39:CG39"/>
    <mergeCell ref="CI39:CL39"/>
    <mergeCell ref="CN39:CQ39"/>
    <mergeCell ref="AH39:AK39"/>
    <mergeCell ref="AM39:AP39"/>
    <mergeCell ref="AR39:AU39"/>
    <mergeCell ref="AW39:AZ39"/>
    <mergeCell ref="BB39:BE39"/>
    <mergeCell ref="BL39:BM39"/>
    <mergeCell ref="CS40:CV40"/>
    <mergeCell ref="CX40:DA40"/>
    <mergeCell ref="DC40:DF40"/>
    <mergeCell ref="DH40:DK40"/>
    <mergeCell ref="F39:G39"/>
    <mergeCell ref="H39:L39"/>
    <mergeCell ref="N39:Q39"/>
    <mergeCell ref="S39:V39"/>
    <mergeCell ref="X39:AA39"/>
    <mergeCell ref="AC39:AF39"/>
    <mergeCell ref="CS41:CV41"/>
    <mergeCell ref="CX41:DA41"/>
    <mergeCell ref="DC41:DF41"/>
    <mergeCell ref="DH41:DK41"/>
    <mergeCell ref="F42:G42"/>
    <mergeCell ref="H42:L42"/>
    <mergeCell ref="N42:Q42"/>
    <mergeCell ref="S42:V42"/>
    <mergeCell ref="X42:AA42"/>
    <mergeCell ref="AC42:AF42"/>
    <mergeCell ref="BN41:BR41"/>
    <mergeCell ref="BT41:BW41"/>
    <mergeCell ref="BY41:CB41"/>
    <mergeCell ref="CD41:CG41"/>
    <mergeCell ref="CI41:CL41"/>
    <mergeCell ref="CN41:CQ41"/>
    <mergeCell ref="AH41:AK41"/>
    <mergeCell ref="AM41:AP41"/>
    <mergeCell ref="AR41:AU41"/>
    <mergeCell ref="AW41:AZ41"/>
    <mergeCell ref="BB41:BE41"/>
    <mergeCell ref="BL41:BM41"/>
    <mergeCell ref="CS42:CV42"/>
    <mergeCell ref="CX42:DA42"/>
    <mergeCell ref="DC42:DF42"/>
    <mergeCell ref="DH42:DK42"/>
    <mergeCell ref="F41:G41"/>
    <mergeCell ref="H41:L41"/>
    <mergeCell ref="N41:Q41"/>
    <mergeCell ref="S41:V41"/>
    <mergeCell ref="X41:AA41"/>
    <mergeCell ref="AC41:AF41"/>
    <mergeCell ref="A43:E43"/>
    <mergeCell ref="H43:L43"/>
    <mergeCell ref="N43:Q43"/>
    <mergeCell ref="S43:V43"/>
    <mergeCell ref="X43:AA43"/>
    <mergeCell ref="AC43:AF43"/>
    <mergeCell ref="BN42:BR42"/>
    <mergeCell ref="BT42:BW42"/>
    <mergeCell ref="BY42:CB42"/>
    <mergeCell ref="CD42:CG42"/>
    <mergeCell ref="CI42:CL42"/>
    <mergeCell ref="CN42:CQ42"/>
    <mergeCell ref="AH42:AK42"/>
    <mergeCell ref="AM42:AP42"/>
    <mergeCell ref="AR42:AU42"/>
    <mergeCell ref="AW42:AZ42"/>
    <mergeCell ref="BB42:BE42"/>
    <mergeCell ref="BL42:BM42"/>
    <mergeCell ref="CS43:CV43"/>
    <mergeCell ref="CX43:DA43"/>
    <mergeCell ref="DC43:DF43"/>
    <mergeCell ref="DH43:DK43"/>
    <mergeCell ref="F44:G44"/>
    <mergeCell ref="H44:L44"/>
    <mergeCell ref="N44:Q44"/>
    <mergeCell ref="S44:V44"/>
    <mergeCell ref="X44:AA44"/>
    <mergeCell ref="AC44:AF44"/>
    <mergeCell ref="BN43:BR43"/>
    <mergeCell ref="BT43:BW43"/>
    <mergeCell ref="BY43:CB43"/>
    <mergeCell ref="CD43:CG43"/>
    <mergeCell ref="CI43:CL43"/>
    <mergeCell ref="CN43:CQ43"/>
    <mergeCell ref="AH43:AK43"/>
    <mergeCell ref="AM43:AP43"/>
    <mergeCell ref="AR43:AU43"/>
    <mergeCell ref="AW43:AZ43"/>
    <mergeCell ref="BB43:BE43"/>
    <mergeCell ref="BG43:BK43"/>
    <mergeCell ref="CS44:CV44"/>
    <mergeCell ref="CX44:DA44"/>
    <mergeCell ref="DC44:DF44"/>
    <mergeCell ref="DH44:DK44"/>
    <mergeCell ref="BN44:BR44"/>
    <mergeCell ref="BT44:BW44"/>
    <mergeCell ref="BY44:CB44"/>
    <mergeCell ref="CD44:CG44"/>
    <mergeCell ref="CI44:CL44"/>
    <mergeCell ref="CN44:CQ44"/>
    <mergeCell ref="AH44:AK44"/>
    <mergeCell ref="AM44:AP44"/>
    <mergeCell ref="AR44:AU44"/>
    <mergeCell ref="AW44:AZ44"/>
    <mergeCell ref="BB44:BE44"/>
    <mergeCell ref="BL44:BM44"/>
    <mergeCell ref="BN46:BR46"/>
    <mergeCell ref="BT46:BW46"/>
    <mergeCell ref="BY46:CB46"/>
    <mergeCell ref="CD46:CG46"/>
    <mergeCell ref="CI46:CL46"/>
    <mergeCell ref="CN46:CQ46"/>
    <mergeCell ref="AH46:AK46"/>
    <mergeCell ref="AM46:AP46"/>
    <mergeCell ref="AR46:AU46"/>
    <mergeCell ref="AW46:AZ46"/>
    <mergeCell ref="BB46:BE46"/>
    <mergeCell ref="BL46:BM46"/>
    <mergeCell ref="CS45:CV45"/>
    <mergeCell ref="CX45:DA45"/>
    <mergeCell ref="DC45:DF45"/>
    <mergeCell ref="DH45:DK45"/>
    <mergeCell ref="F46:G46"/>
    <mergeCell ref="H46:L46"/>
    <mergeCell ref="N46:Q46"/>
    <mergeCell ref="S46:V46"/>
    <mergeCell ref="X46:AA46"/>
    <mergeCell ref="AC46:AF46"/>
    <mergeCell ref="BN45:BR45"/>
    <mergeCell ref="BT45:BW45"/>
    <mergeCell ref="BY45:CB45"/>
    <mergeCell ref="CD45:CG45"/>
    <mergeCell ref="CI45:CL45"/>
    <mergeCell ref="CN45:CQ45"/>
    <mergeCell ref="AH45:AK45"/>
    <mergeCell ref="AM45:AP45"/>
    <mergeCell ref="AR45:AU45"/>
    <mergeCell ref="AW45:AZ45"/>
    <mergeCell ref="BB45:BE45"/>
    <mergeCell ref="BL45:BM45"/>
    <mergeCell ref="CS46:CV46"/>
    <mergeCell ref="CX46:DA46"/>
    <mergeCell ref="DC46:DF46"/>
    <mergeCell ref="DH46:DK46"/>
    <mergeCell ref="F45:G45"/>
    <mergeCell ref="H45:L45"/>
    <mergeCell ref="N45:Q45"/>
    <mergeCell ref="S45:V45"/>
    <mergeCell ref="X45:AA45"/>
    <mergeCell ref="AC45:AF45"/>
    <mergeCell ref="CS47:CV47"/>
    <mergeCell ref="CX47:DA47"/>
    <mergeCell ref="DC47:DF47"/>
    <mergeCell ref="DH47:DK47"/>
    <mergeCell ref="F48:G48"/>
    <mergeCell ref="H48:L48"/>
    <mergeCell ref="N48:Q48"/>
    <mergeCell ref="S48:V48"/>
    <mergeCell ref="X48:AA48"/>
    <mergeCell ref="AC48:AF48"/>
    <mergeCell ref="BN47:BR47"/>
    <mergeCell ref="BT47:BW47"/>
    <mergeCell ref="BY47:CB47"/>
    <mergeCell ref="CD47:CG47"/>
    <mergeCell ref="CI47:CL47"/>
    <mergeCell ref="CN47:CQ47"/>
    <mergeCell ref="AH47:AK47"/>
    <mergeCell ref="AM47:AP47"/>
    <mergeCell ref="AR47:AU47"/>
    <mergeCell ref="AW47:AZ47"/>
    <mergeCell ref="BB47:BE47"/>
    <mergeCell ref="BL47:BM47"/>
    <mergeCell ref="CS48:CV48"/>
    <mergeCell ref="CX48:DA48"/>
    <mergeCell ref="DC48:DF48"/>
    <mergeCell ref="DH48:DK48"/>
    <mergeCell ref="F47:G47"/>
    <mergeCell ref="H47:L47"/>
    <mergeCell ref="N47:Q47"/>
    <mergeCell ref="S47:V47"/>
    <mergeCell ref="X47:AA47"/>
    <mergeCell ref="AC47:AF47"/>
    <mergeCell ref="A49:E49"/>
    <mergeCell ref="H49:L49"/>
    <mergeCell ref="N49:Q49"/>
    <mergeCell ref="S49:V49"/>
    <mergeCell ref="X49:AA49"/>
    <mergeCell ref="AC49:AF49"/>
    <mergeCell ref="BN48:BR48"/>
    <mergeCell ref="BT48:BW48"/>
    <mergeCell ref="BY48:CB48"/>
    <mergeCell ref="CD48:CG48"/>
    <mergeCell ref="CI48:CL48"/>
    <mergeCell ref="CN48:CQ48"/>
    <mergeCell ref="AH48:AK48"/>
    <mergeCell ref="AM48:AP48"/>
    <mergeCell ref="AR48:AU48"/>
    <mergeCell ref="AW48:AZ48"/>
    <mergeCell ref="BB48:BE48"/>
    <mergeCell ref="BL48:BM48"/>
    <mergeCell ref="CS49:CV49"/>
    <mergeCell ref="CX49:DA49"/>
    <mergeCell ref="DC49:DF49"/>
    <mergeCell ref="DH49:DK49"/>
    <mergeCell ref="F50:G50"/>
    <mergeCell ref="H50:L50"/>
    <mergeCell ref="N50:Q50"/>
    <mergeCell ref="S50:V50"/>
    <mergeCell ref="X50:AA50"/>
    <mergeCell ref="AC50:AF50"/>
    <mergeCell ref="BN49:BR49"/>
    <mergeCell ref="BT49:BW49"/>
    <mergeCell ref="BY49:CB49"/>
    <mergeCell ref="CD49:CG49"/>
    <mergeCell ref="CI49:CL49"/>
    <mergeCell ref="CN49:CQ49"/>
    <mergeCell ref="AH49:AK49"/>
    <mergeCell ref="AM49:AP49"/>
    <mergeCell ref="AR49:AU49"/>
    <mergeCell ref="AW49:AZ49"/>
    <mergeCell ref="BB49:BE49"/>
    <mergeCell ref="BG49:BK49"/>
    <mergeCell ref="CS50:CV50"/>
    <mergeCell ref="CX50:DA50"/>
    <mergeCell ref="DC50:DF50"/>
    <mergeCell ref="DH50:DK50"/>
    <mergeCell ref="BN50:BR50"/>
    <mergeCell ref="BT50:BW50"/>
    <mergeCell ref="BY50:CB50"/>
    <mergeCell ref="CD50:CG50"/>
    <mergeCell ref="CI50:CL50"/>
    <mergeCell ref="CN50:CQ50"/>
    <mergeCell ref="AH50:AK50"/>
    <mergeCell ref="AM50:AP50"/>
    <mergeCell ref="AR50:AU50"/>
    <mergeCell ref="AW50:AZ50"/>
    <mergeCell ref="BB50:BE50"/>
    <mergeCell ref="BL50:BM50"/>
    <mergeCell ref="BN52:BR52"/>
    <mergeCell ref="BT52:BW52"/>
    <mergeCell ref="BY52:CB52"/>
    <mergeCell ref="CD52:CG52"/>
    <mergeCell ref="CI52:CL52"/>
    <mergeCell ref="CN52:CQ52"/>
    <mergeCell ref="AH52:AK52"/>
    <mergeCell ref="AM52:AP52"/>
    <mergeCell ref="AR52:AU52"/>
    <mergeCell ref="AW52:AZ52"/>
    <mergeCell ref="BB52:BE52"/>
    <mergeCell ref="BL52:BM52"/>
    <mergeCell ref="CS51:CV51"/>
    <mergeCell ref="CX51:DA51"/>
    <mergeCell ref="DC51:DF51"/>
    <mergeCell ref="DH51:DK51"/>
    <mergeCell ref="F52:G52"/>
    <mergeCell ref="H52:L52"/>
    <mergeCell ref="N52:Q52"/>
    <mergeCell ref="S52:V52"/>
    <mergeCell ref="X52:AA52"/>
    <mergeCell ref="AC52:AF52"/>
    <mergeCell ref="BN51:BR51"/>
    <mergeCell ref="BT51:BW51"/>
    <mergeCell ref="BY51:CB51"/>
    <mergeCell ref="CD51:CG51"/>
    <mergeCell ref="CI51:CL51"/>
    <mergeCell ref="CN51:CQ51"/>
    <mergeCell ref="AH51:AK51"/>
    <mergeCell ref="AM51:AP51"/>
    <mergeCell ref="AR51:AU51"/>
    <mergeCell ref="AW51:AZ51"/>
    <mergeCell ref="BB51:BE51"/>
    <mergeCell ref="BL51:BM51"/>
    <mergeCell ref="CS52:CV52"/>
    <mergeCell ref="CX52:DA52"/>
    <mergeCell ref="DC52:DF52"/>
    <mergeCell ref="DH52:DK52"/>
    <mergeCell ref="F51:G51"/>
    <mergeCell ref="H51:L51"/>
    <mergeCell ref="N51:Q51"/>
    <mergeCell ref="S51:V51"/>
    <mergeCell ref="X51:AA51"/>
    <mergeCell ref="AC51:AF51"/>
    <mergeCell ref="CS53:CV53"/>
    <mergeCell ref="CX53:DA53"/>
    <mergeCell ref="DC53:DF53"/>
    <mergeCell ref="DH53:DK53"/>
    <mergeCell ref="F54:G54"/>
    <mergeCell ref="H54:L54"/>
    <mergeCell ref="N54:Q54"/>
    <mergeCell ref="S54:V54"/>
    <mergeCell ref="X54:AA54"/>
    <mergeCell ref="AC54:AF54"/>
    <mergeCell ref="BN53:BR53"/>
    <mergeCell ref="BT53:BW53"/>
    <mergeCell ref="BY53:CB53"/>
    <mergeCell ref="CD53:CG53"/>
    <mergeCell ref="CI53:CL53"/>
    <mergeCell ref="CN53:CQ53"/>
    <mergeCell ref="AH53:AK53"/>
    <mergeCell ref="AM53:AP53"/>
    <mergeCell ref="AR53:AU53"/>
    <mergeCell ref="AW53:AZ53"/>
    <mergeCell ref="BB53:BE53"/>
    <mergeCell ref="BL53:BM53"/>
    <mergeCell ref="CS54:CV54"/>
    <mergeCell ref="CX54:DA54"/>
    <mergeCell ref="DC54:DF54"/>
    <mergeCell ref="DH54:DK54"/>
    <mergeCell ref="F53:G53"/>
    <mergeCell ref="H53:L53"/>
    <mergeCell ref="N53:Q53"/>
    <mergeCell ref="S53:V53"/>
    <mergeCell ref="X53:AA53"/>
    <mergeCell ref="AC53:AF53"/>
    <mergeCell ref="A55:E55"/>
    <mergeCell ref="H55:L55"/>
    <mergeCell ref="N55:Q55"/>
    <mergeCell ref="S55:V55"/>
    <mergeCell ref="X55:AA55"/>
    <mergeCell ref="AC55:AF55"/>
    <mergeCell ref="BN54:BR54"/>
    <mergeCell ref="BT54:BW54"/>
    <mergeCell ref="BY54:CB54"/>
    <mergeCell ref="CD54:CG54"/>
    <mergeCell ref="CI54:CL54"/>
    <mergeCell ref="CN54:CQ54"/>
    <mergeCell ref="AH54:AK54"/>
    <mergeCell ref="AM54:AP54"/>
    <mergeCell ref="AR54:AU54"/>
    <mergeCell ref="AW54:AZ54"/>
    <mergeCell ref="BB54:BE54"/>
    <mergeCell ref="BL54:BM54"/>
    <mergeCell ref="CS55:CV55"/>
    <mergeCell ref="CX55:DA55"/>
    <mergeCell ref="DC55:DF55"/>
    <mergeCell ref="DH55:DK55"/>
    <mergeCell ref="F56:G56"/>
    <mergeCell ref="H56:L56"/>
    <mergeCell ref="N56:Q56"/>
    <mergeCell ref="S56:V56"/>
    <mergeCell ref="X56:AA56"/>
    <mergeCell ref="AC56:AF56"/>
    <mergeCell ref="BN55:BR55"/>
    <mergeCell ref="BT55:BW55"/>
    <mergeCell ref="BY55:CB55"/>
    <mergeCell ref="CD55:CG55"/>
    <mergeCell ref="CI55:CL55"/>
    <mergeCell ref="CN55:CQ55"/>
    <mergeCell ref="AH55:AK55"/>
    <mergeCell ref="AM55:AP55"/>
    <mergeCell ref="AR55:AU55"/>
    <mergeCell ref="AW55:AZ55"/>
    <mergeCell ref="BB55:BE55"/>
    <mergeCell ref="BG55:BK55"/>
    <mergeCell ref="CS56:CV56"/>
    <mergeCell ref="CX56:DA56"/>
    <mergeCell ref="DC56:DF56"/>
    <mergeCell ref="DH56:DK56"/>
    <mergeCell ref="BN56:BR56"/>
    <mergeCell ref="BT56:BW56"/>
    <mergeCell ref="BY56:CB56"/>
    <mergeCell ref="CD56:CG56"/>
    <mergeCell ref="CI56:CL56"/>
    <mergeCell ref="CN56:CQ56"/>
    <mergeCell ref="AH56:AK56"/>
    <mergeCell ref="AM56:AP56"/>
    <mergeCell ref="AR56:AU56"/>
    <mergeCell ref="AW56:AZ56"/>
    <mergeCell ref="BB56:BE56"/>
    <mergeCell ref="BL56:BM56"/>
    <mergeCell ref="BN58:BR58"/>
    <mergeCell ref="BT58:BW58"/>
    <mergeCell ref="BY58:CB58"/>
    <mergeCell ref="CD58:CG58"/>
    <mergeCell ref="CI58:CL58"/>
    <mergeCell ref="CN58:CQ58"/>
    <mergeCell ref="AH58:AK58"/>
    <mergeCell ref="AM58:AP58"/>
    <mergeCell ref="AR58:AU58"/>
    <mergeCell ref="AW58:AZ58"/>
    <mergeCell ref="BB58:BE58"/>
    <mergeCell ref="BL58:BM58"/>
    <mergeCell ref="CS57:CV57"/>
    <mergeCell ref="CX57:DA57"/>
    <mergeCell ref="DC57:DF57"/>
    <mergeCell ref="DH57:DK57"/>
    <mergeCell ref="F58:G58"/>
    <mergeCell ref="H58:L58"/>
    <mergeCell ref="N58:Q58"/>
    <mergeCell ref="S58:V58"/>
    <mergeCell ref="X58:AA58"/>
    <mergeCell ref="AC58:AF58"/>
    <mergeCell ref="BN57:BR57"/>
    <mergeCell ref="BT57:BW57"/>
    <mergeCell ref="BY57:CB57"/>
    <mergeCell ref="CD57:CG57"/>
    <mergeCell ref="CI57:CL57"/>
    <mergeCell ref="CN57:CQ57"/>
    <mergeCell ref="AH57:AK57"/>
    <mergeCell ref="AM57:AP57"/>
    <mergeCell ref="AR57:AU57"/>
    <mergeCell ref="AW57:AZ57"/>
    <mergeCell ref="BB57:BE57"/>
    <mergeCell ref="BL57:BM57"/>
    <mergeCell ref="CS58:CV58"/>
    <mergeCell ref="CX58:DA58"/>
    <mergeCell ref="DC58:DF58"/>
    <mergeCell ref="DH58:DK58"/>
    <mergeCell ref="F57:G57"/>
    <mergeCell ref="H57:L57"/>
    <mergeCell ref="N57:Q57"/>
    <mergeCell ref="S57:V57"/>
    <mergeCell ref="X57:AA57"/>
    <mergeCell ref="AC57:AF57"/>
    <mergeCell ref="CS59:CV59"/>
    <mergeCell ref="CX59:DA59"/>
    <mergeCell ref="DC59:DF59"/>
    <mergeCell ref="DH59:DK59"/>
    <mergeCell ref="F60:G60"/>
    <mergeCell ref="H60:L60"/>
    <mergeCell ref="N60:Q60"/>
    <mergeCell ref="S60:V60"/>
    <mergeCell ref="X60:AA60"/>
    <mergeCell ref="AC60:AF60"/>
    <mergeCell ref="BN59:BR59"/>
    <mergeCell ref="BT59:BW59"/>
    <mergeCell ref="BY59:CB59"/>
    <mergeCell ref="CD59:CG59"/>
    <mergeCell ref="CI59:CL59"/>
    <mergeCell ref="CN59:CQ59"/>
    <mergeCell ref="AH59:AK59"/>
    <mergeCell ref="AM59:AP59"/>
    <mergeCell ref="AR59:AU59"/>
    <mergeCell ref="AW59:AZ59"/>
    <mergeCell ref="BB59:BE59"/>
    <mergeCell ref="BL59:BM59"/>
    <mergeCell ref="CS60:CV60"/>
    <mergeCell ref="CX60:DA60"/>
    <mergeCell ref="DC60:DF60"/>
    <mergeCell ref="DH60:DK60"/>
    <mergeCell ref="F59:G59"/>
    <mergeCell ref="H59:L59"/>
    <mergeCell ref="N59:Q59"/>
    <mergeCell ref="S59:V59"/>
    <mergeCell ref="X59:AA59"/>
    <mergeCell ref="AC59:AF59"/>
    <mergeCell ref="A61:E61"/>
    <mergeCell ref="H61:L61"/>
    <mergeCell ref="N61:Q61"/>
    <mergeCell ref="S61:V61"/>
    <mergeCell ref="X61:AA61"/>
    <mergeCell ref="AC61:AF61"/>
    <mergeCell ref="BN60:BR60"/>
    <mergeCell ref="BT60:BW60"/>
    <mergeCell ref="BY60:CB60"/>
    <mergeCell ref="CD60:CG60"/>
    <mergeCell ref="CI60:CL60"/>
    <mergeCell ref="CN60:CQ60"/>
    <mergeCell ref="AH60:AK60"/>
    <mergeCell ref="AM60:AP60"/>
    <mergeCell ref="AR60:AU60"/>
    <mergeCell ref="AW60:AZ60"/>
    <mergeCell ref="BB60:BE60"/>
    <mergeCell ref="BL60:BM60"/>
    <mergeCell ref="CS61:CV61"/>
    <mergeCell ref="CX61:DA61"/>
    <mergeCell ref="DC61:DF61"/>
    <mergeCell ref="DH61:DK61"/>
    <mergeCell ref="F62:G62"/>
    <mergeCell ref="H62:L62"/>
    <mergeCell ref="N62:Q62"/>
    <mergeCell ref="S62:V62"/>
    <mergeCell ref="X62:AA62"/>
    <mergeCell ref="AC62:AF62"/>
    <mergeCell ref="BN61:BR61"/>
    <mergeCell ref="BT61:BW61"/>
    <mergeCell ref="BY61:CB61"/>
    <mergeCell ref="CD61:CG61"/>
    <mergeCell ref="CI61:CL61"/>
    <mergeCell ref="CN61:CQ61"/>
    <mergeCell ref="AH61:AK61"/>
    <mergeCell ref="AM61:AP61"/>
    <mergeCell ref="AR61:AU61"/>
    <mergeCell ref="AW61:AZ61"/>
    <mergeCell ref="BB61:BE61"/>
    <mergeCell ref="BG61:BK61"/>
    <mergeCell ref="CX62:DA62"/>
    <mergeCell ref="DC62:DF62"/>
    <mergeCell ref="DH62:DK62"/>
    <mergeCell ref="BT62:BW62"/>
    <mergeCell ref="BY62:CB62"/>
    <mergeCell ref="CD62:CG62"/>
    <mergeCell ref="CI62:CL62"/>
    <mergeCell ref="CN62:CQ62"/>
    <mergeCell ref="CS62:CV62"/>
    <mergeCell ref="AH62:AK62"/>
    <mergeCell ref="AM62:AP62"/>
    <mergeCell ref="AR62:AU62"/>
    <mergeCell ref="AW62:AZ62"/>
    <mergeCell ref="BB62:BE62"/>
    <mergeCell ref="BN62:BR62"/>
    <mergeCell ref="BY64:CB64"/>
    <mergeCell ref="CD64:CG64"/>
    <mergeCell ref="CI64:CL64"/>
    <mergeCell ref="CN64:CQ64"/>
    <mergeCell ref="CS64:CV64"/>
    <mergeCell ref="BB64:BE64"/>
    <mergeCell ref="BN64:BR64"/>
    <mergeCell ref="BT64:BW64"/>
    <mergeCell ref="AM64:AP64"/>
    <mergeCell ref="AR64:AU64"/>
    <mergeCell ref="AW64:AZ64"/>
    <mergeCell ref="AH63:AK63"/>
    <mergeCell ref="CX63:DA63"/>
    <mergeCell ref="DC63:DF63"/>
    <mergeCell ref="DH63:DK63"/>
    <mergeCell ref="F64:G64"/>
    <mergeCell ref="H64:L64"/>
    <mergeCell ref="N64:Q64"/>
    <mergeCell ref="S64:V64"/>
    <mergeCell ref="X64:AA64"/>
    <mergeCell ref="AC64:AF64"/>
    <mergeCell ref="AH64:AK64"/>
    <mergeCell ref="BT63:BW63"/>
    <mergeCell ref="BY63:CB63"/>
    <mergeCell ref="CD63:CG63"/>
    <mergeCell ref="CI63:CL63"/>
    <mergeCell ref="CN63:CQ63"/>
    <mergeCell ref="CS63:CV63"/>
    <mergeCell ref="AM63:AP63"/>
    <mergeCell ref="AR63:AU63"/>
    <mergeCell ref="AW63:AZ63"/>
    <mergeCell ref="BB63:BE63"/>
    <mergeCell ref="BH63:BL63"/>
    <mergeCell ref="BN63:BR63"/>
    <mergeCell ref="DC64:DF64"/>
    <mergeCell ref="DH64:DK64"/>
    <mergeCell ref="F63:G63"/>
    <mergeCell ref="H63:L63"/>
    <mergeCell ref="N63:Q63"/>
    <mergeCell ref="S63:V63"/>
    <mergeCell ref="X63:AA63"/>
    <mergeCell ref="CX64:DA64"/>
    <mergeCell ref="AC63:AF63"/>
    <mergeCell ref="DC65:DF65"/>
    <mergeCell ref="DH65:DK65"/>
    <mergeCell ref="F66:G66"/>
    <mergeCell ref="H66:L66"/>
    <mergeCell ref="N66:Q66"/>
    <mergeCell ref="S66:V66"/>
    <mergeCell ref="X66:AA66"/>
    <mergeCell ref="AC66:AF66"/>
    <mergeCell ref="AH66:AK66"/>
    <mergeCell ref="AM66:AP66"/>
    <mergeCell ref="BY65:CB65"/>
    <mergeCell ref="CD65:CG65"/>
    <mergeCell ref="CI65:CL65"/>
    <mergeCell ref="CN65:CQ65"/>
    <mergeCell ref="CS65:CV65"/>
    <mergeCell ref="CX65:DA65"/>
    <mergeCell ref="AR65:AU65"/>
    <mergeCell ref="AW65:AZ65"/>
    <mergeCell ref="BB65:BE65"/>
    <mergeCell ref="BH65:BL65"/>
    <mergeCell ref="BN65:BR65"/>
    <mergeCell ref="BT65:BW65"/>
    <mergeCell ref="DH66:DK66"/>
    <mergeCell ref="F65:G65"/>
    <mergeCell ref="H65:L65"/>
    <mergeCell ref="N65:Q65"/>
    <mergeCell ref="S65:V65"/>
    <mergeCell ref="X65:AA65"/>
    <mergeCell ref="AC65:AF65"/>
    <mergeCell ref="AH65:AK65"/>
    <mergeCell ref="AM65:AP65"/>
    <mergeCell ref="BN67:BR67"/>
    <mergeCell ref="BT67:BW67"/>
    <mergeCell ref="BY67:CB67"/>
    <mergeCell ref="DH68:DK68"/>
    <mergeCell ref="A67:E67"/>
    <mergeCell ref="H67:L67"/>
    <mergeCell ref="N67:Q67"/>
    <mergeCell ref="S67:V67"/>
    <mergeCell ref="X67:AA67"/>
    <mergeCell ref="AC67:AF67"/>
    <mergeCell ref="AH67:AK67"/>
    <mergeCell ref="AM67:AP67"/>
    <mergeCell ref="AR67:AU67"/>
    <mergeCell ref="CD66:CG66"/>
    <mergeCell ref="CI66:CL66"/>
    <mergeCell ref="CN66:CQ66"/>
    <mergeCell ref="CS66:CV66"/>
    <mergeCell ref="CX66:DA66"/>
    <mergeCell ref="DC66:DF66"/>
    <mergeCell ref="AR66:AU66"/>
    <mergeCell ref="AW66:AZ66"/>
    <mergeCell ref="BB66:BE66"/>
    <mergeCell ref="BN66:BR66"/>
    <mergeCell ref="BT66:BW66"/>
    <mergeCell ref="BY66:CB66"/>
    <mergeCell ref="AR69:AU69"/>
    <mergeCell ref="CD68:CG68"/>
    <mergeCell ref="CI68:CL68"/>
    <mergeCell ref="CN68:CQ68"/>
    <mergeCell ref="CS68:CV68"/>
    <mergeCell ref="CX68:DA68"/>
    <mergeCell ref="DC68:DF68"/>
    <mergeCell ref="AW68:AZ68"/>
    <mergeCell ref="BB68:BE68"/>
    <mergeCell ref="BG68:BL68"/>
    <mergeCell ref="BN68:BR68"/>
    <mergeCell ref="BT68:BW68"/>
    <mergeCell ref="BY68:CB68"/>
    <mergeCell ref="DH67:DK67"/>
    <mergeCell ref="F68:G68"/>
    <mergeCell ref="H68:L68"/>
    <mergeCell ref="N68:Q68"/>
    <mergeCell ref="S68:V68"/>
    <mergeCell ref="X68:AA68"/>
    <mergeCell ref="AC68:AF68"/>
    <mergeCell ref="AH68:AK68"/>
    <mergeCell ref="AM68:AP68"/>
    <mergeCell ref="AR68:AU68"/>
    <mergeCell ref="CD67:CG67"/>
    <mergeCell ref="CI67:CL67"/>
    <mergeCell ref="CN67:CQ67"/>
    <mergeCell ref="CS67:CV67"/>
    <mergeCell ref="CX67:DA67"/>
    <mergeCell ref="DC67:DF67"/>
    <mergeCell ref="AW67:AZ67"/>
    <mergeCell ref="BB67:BE67"/>
    <mergeCell ref="BG67:BL67"/>
    <mergeCell ref="DH69:DK69"/>
    <mergeCell ref="F70:G70"/>
    <mergeCell ref="H70:L70"/>
    <mergeCell ref="N70:Q70"/>
    <mergeCell ref="S70:V70"/>
    <mergeCell ref="X70:AA70"/>
    <mergeCell ref="AC70:AF70"/>
    <mergeCell ref="AH70:AK70"/>
    <mergeCell ref="AM70:AP70"/>
    <mergeCell ref="AR70:AU70"/>
    <mergeCell ref="CD69:CG69"/>
    <mergeCell ref="CI69:CL69"/>
    <mergeCell ref="CN69:CQ69"/>
    <mergeCell ref="CS69:CV69"/>
    <mergeCell ref="CX69:DA69"/>
    <mergeCell ref="DC69:DF69"/>
    <mergeCell ref="AW69:AZ69"/>
    <mergeCell ref="BB69:BE69"/>
    <mergeCell ref="BG69:BL69"/>
    <mergeCell ref="BN69:BR69"/>
    <mergeCell ref="BT69:BW69"/>
    <mergeCell ref="BY69:CB69"/>
    <mergeCell ref="CS70:CV70"/>
    <mergeCell ref="CX70:DA70"/>
    <mergeCell ref="F69:G69"/>
    <mergeCell ref="H69:L69"/>
    <mergeCell ref="N69:Q69"/>
    <mergeCell ref="S69:V69"/>
    <mergeCell ref="X69:AA69"/>
    <mergeCell ref="AC69:AF69"/>
    <mergeCell ref="AH69:AK69"/>
    <mergeCell ref="AM69:AP69"/>
    <mergeCell ref="DH70:DK70"/>
    <mergeCell ref="F71:G71"/>
    <mergeCell ref="H71:L71"/>
    <mergeCell ref="N71:Q71"/>
    <mergeCell ref="S71:V71"/>
    <mergeCell ref="X71:AA71"/>
    <mergeCell ref="AC71:AF71"/>
    <mergeCell ref="DC70:DF70"/>
    <mergeCell ref="AW70:AZ70"/>
    <mergeCell ref="BB70:BE70"/>
    <mergeCell ref="BG70:BL70"/>
    <mergeCell ref="BN70:BR70"/>
    <mergeCell ref="BT70:BW70"/>
    <mergeCell ref="BY70:CB70"/>
    <mergeCell ref="CD70:CG70"/>
    <mergeCell ref="CI70:CL70"/>
    <mergeCell ref="CN70:CQ70"/>
    <mergeCell ref="F72:G72"/>
    <mergeCell ref="H72:L72"/>
    <mergeCell ref="N72:Q72"/>
    <mergeCell ref="S72:V72"/>
    <mergeCell ref="X72:AA72"/>
    <mergeCell ref="AC72:AF72"/>
    <mergeCell ref="CD71:CG71"/>
    <mergeCell ref="CI71:CL71"/>
    <mergeCell ref="CN71:CQ71"/>
    <mergeCell ref="AW71:AZ71"/>
    <mergeCell ref="BB71:BE71"/>
    <mergeCell ref="BG71:BL71"/>
    <mergeCell ref="BN71:BR71"/>
    <mergeCell ref="AH71:AK71"/>
    <mergeCell ref="AM71:AP71"/>
    <mergeCell ref="AR71:AU71"/>
    <mergeCell ref="AH72:AK72"/>
    <mergeCell ref="AM72:AP72"/>
    <mergeCell ref="AR72:AU72"/>
    <mergeCell ref="BY71:CB71"/>
    <mergeCell ref="DH72:DK72"/>
    <mergeCell ref="AT75:BA75"/>
    <mergeCell ref="DC75:DL75"/>
    <mergeCell ref="CD72:CG72"/>
    <mergeCell ref="CI72:CL72"/>
    <mergeCell ref="CN72:CQ72"/>
    <mergeCell ref="CS72:CV72"/>
    <mergeCell ref="CX72:DA72"/>
    <mergeCell ref="DC72:DF72"/>
    <mergeCell ref="AW72:AZ72"/>
    <mergeCell ref="BB72:BE72"/>
    <mergeCell ref="BG72:BL72"/>
    <mergeCell ref="BN72:BR72"/>
    <mergeCell ref="BT72:BW72"/>
    <mergeCell ref="BY72:CB72"/>
    <mergeCell ref="DH71:DK71"/>
    <mergeCell ref="CS71:CV71"/>
    <mergeCell ref="CX71:DA71"/>
    <mergeCell ref="DC71:DF71"/>
    <mergeCell ref="BT71:BW71"/>
  </mergeCells>
  <phoneticPr fontId="37"/>
  <pageMargins left="0.74803149606299213" right="0.74803149606299213" top="0.78740157480314965" bottom="0.70866141732283472" header="0.51181102362204722" footer="0.51181102362204722"/>
  <pageSetup paperSize="9" firstPageNumber="18" fitToWidth="0" orientation="portrait" useFirstPageNumber="1" r:id="rId1"/>
  <headerFooter alignWithMargins="0">
    <oddFooter>&amp;C&amp;"ＭＳ 明朝,標準"&amp;10－&amp;P－</oddFooter>
  </headerFooter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BD43"/>
  <sheetViews>
    <sheetView view="pageBreakPreview" zoomScaleNormal="100" zoomScaleSheetLayoutView="100" workbookViewId="0"/>
  </sheetViews>
  <sheetFormatPr defaultColWidth="9" defaultRowHeight="12" x14ac:dyDescent="0.15"/>
  <cols>
    <col min="1" max="1" width="1.625" style="50" customWidth="1"/>
    <col min="2" max="2" width="1.25" style="50" customWidth="1"/>
    <col min="3" max="3" width="0.75" style="50" customWidth="1"/>
    <col min="4" max="4" width="1.625" style="50" customWidth="1"/>
    <col min="5" max="5" width="0.75" style="50" customWidth="1"/>
    <col min="6" max="6" width="0.875" style="50" customWidth="1"/>
    <col min="7" max="10" width="1.625" style="50" customWidth="1"/>
    <col min="11" max="11" width="0.5" style="50" customWidth="1"/>
    <col min="12" max="55" width="1.625" style="50" customWidth="1"/>
    <col min="56" max="56" width="1.125" style="50" customWidth="1"/>
    <col min="57" max="68" width="1.625" style="50" customWidth="1"/>
    <col min="69" max="69" width="9" style="50" bestFit="1"/>
    <col min="70" max="16384" width="9" style="50"/>
  </cols>
  <sheetData>
    <row r="1" spans="1:56" ht="15" customHeight="1" x14ac:dyDescent="0.15">
      <c r="A1" s="51" t="s">
        <v>217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56" ht="12" customHeight="1" x14ac:dyDescent="0.15">
      <c r="A2" s="51"/>
      <c r="AU2" s="362" t="s">
        <v>218</v>
      </c>
      <c r="AV2" s="372"/>
      <c r="AW2" s="372"/>
      <c r="AX2" s="372"/>
      <c r="AY2" s="372"/>
      <c r="AZ2" s="372"/>
      <c r="BA2" s="372"/>
      <c r="BB2" s="372"/>
      <c r="BC2" s="372"/>
      <c r="BD2" s="372"/>
    </row>
    <row r="3" spans="1:56" ht="5.25" customHeight="1" x14ac:dyDescent="0.15">
      <c r="A3" s="51"/>
    </row>
    <row r="4" spans="1:56" ht="27.75" customHeight="1" x14ac:dyDescent="0.15">
      <c r="A4" s="353" t="s">
        <v>219</v>
      </c>
      <c r="B4" s="353"/>
      <c r="C4" s="353"/>
      <c r="D4" s="353"/>
      <c r="E4" s="353"/>
      <c r="F4" s="353"/>
      <c r="G4" s="353"/>
      <c r="H4" s="353"/>
      <c r="I4" s="353"/>
      <c r="J4" s="353"/>
      <c r="K4" s="357"/>
      <c r="L4" s="373" t="s">
        <v>220</v>
      </c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5"/>
      <c r="AB4" s="373" t="s">
        <v>222</v>
      </c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374"/>
      <c r="AP4" s="374"/>
      <c r="AQ4" s="375"/>
      <c r="AR4" s="373" t="s">
        <v>223</v>
      </c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4"/>
      <c r="BD4" s="374"/>
    </row>
    <row r="5" spans="1:56" ht="21" customHeight="1" x14ac:dyDescent="0.1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9"/>
      <c r="L5" s="369" t="s">
        <v>225</v>
      </c>
      <c r="M5" s="370"/>
      <c r="N5" s="370"/>
      <c r="O5" s="370"/>
      <c r="P5" s="371"/>
      <c r="Q5" s="376" t="s">
        <v>226</v>
      </c>
      <c r="R5" s="377"/>
      <c r="S5" s="377"/>
      <c r="T5" s="377"/>
      <c r="U5" s="377"/>
      <c r="V5" s="377"/>
      <c r="W5" s="378"/>
      <c r="X5" s="382" t="s">
        <v>158</v>
      </c>
      <c r="Y5" s="383"/>
      <c r="Z5" s="383"/>
      <c r="AA5" s="384"/>
      <c r="AB5" s="369" t="s">
        <v>225</v>
      </c>
      <c r="AC5" s="370"/>
      <c r="AD5" s="370"/>
      <c r="AE5" s="370"/>
      <c r="AF5" s="371"/>
      <c r="AG5" s="376" t="s">
        <v>226</v>
      </c>
      <c r="AH5" s="377"/>
      <c r="AI5" s="377"/>
      <c r="AJ5" s="377"/>
      <c r="AK5" s="377"/>
      <c r="AL5" s="377"/>
      <c r="AM5" s="378"/>
      <c r="AN5" s="382" t="s">
        <v>158</v>
      </c>
      <c r="AO5" s="388"/>
      <c r="AP5" s="388"/>
      <c r="AQ5" s="388"/>
      <c r="AR5" s="358" t="s">
        <v>225</v>
      </c>
      <c r="AS5" s="354"/>
      <c r="AT5" s="354"/>
      <c r="AU5" s="354"/>
      <c r="AV5" s="354"/>
      <c r="AW5" s="359"/>
      <c r="AX5" s="376" t="s">
        <v>226</v>
      </c>
      <c r="AY5" s="377"/>
      <c r="AZ5" s="377"/>
      <c r="BA5" s="377"/>
      <c r="BB5" s="377"/>
      <c r="BC5" s="377"/>
      <c r="BD5" s="377"/>
    </row>
    <row r="6" spans="1:56" ht="21" customHeight="1" x14ac:dyDescent="0.15">
      <c r="A6" s="355"/>
      <c r="B6" s="355"/>
      <c r="C6" s="355"/>
      <c r="D6" s="355"/>
      <c r="E6" s="355"/>
      <c r="F6" s="355"/>
      <c r="G6" s="355"/>
      <c r="H6" s="355"/>
      <c r="I6" s="355"/>
      <c r="J6" s="355"/>
      <c r="K6" s="361"/>
      <c r="L6" s="360" t="s">
        <v>155</v>
      </c>
      <c r="M6" s="355"/>
      <c r="N6" s="355"/>
      <c r="O6" s="355"/>
      <c r="P6" s="361"/>
      <c r="Q6" s="379"/>
      <c r="R6" s="380"/>
      <c r="S6" s="380"/>
      <c r="T6" s="380"/>
      <c r="U6" s="380"/>
      <c r="V6" s="380"/>
      <c r="W6" s="381"/>
      <c r="X6" s="385"/>
      <c r="Y6" s="386"/>
      <c r="Z6" s="386"/>
      <c r="AA6" s="387"/>
      <c r="AB6" s="360" t="s">
        <v>155</v>
      </c>
      <c r="AC6" s="355"/>
      <c r="AD6" s="355"/>
      <c r="AE6" s="355"/>
      <c r="AF6" s="361"/>
      <c r="AG6" s="379"/>
      <c r="AH6" s="380"/>
      <c r="AI6" s="380"/>
      <c r="AJ6" s="380"/>
      <c r="AK6" s="380"/>
      <c r="AL6" s="380"/>
      <c r="AM6" s="381"/>
      <c r="AN6" s="389"/>
      <c r="AO6" s="390"/>
      <c r="AP6" s="390"/>
      <c r="AQ6" s="390"/>
      <c r="AR6" s="360" t="s">
        <v>155</v>
      </c>
      <c r="AS6" s="355"/>
      <c r="AT6" s="355"/>
      <c r="AU6" s="355"/>
      <c r="AV6" s="355"/>
      <c r="AW6" s="361"/>
      <c r="AX6" s="379"/>
      <c r="AY6" s="380"/>
      <c r="AZ6" s="380"/>
      <c r="BA6" s="380"/>
      <c r="BB6" s="380"/>
      <c r="BC6" s="380"/>
      <c r="BD6" s="380"/>
    </row>
    <row r="7" spans="1:56" ht="6.75" customHeight="1" x14ac:dyDescent="0.15">
      <c r="A7" s="54"/>
      <c r="B7" s="54"/>
      <c r="C7" s="54"/>
      <c r="D7" s="54"/>
      <c r="E7" s="54"/>
      <c r="F7" s="54"/>
      <c r="K7" s="56"/>
      <c r="L7" s="54"/>
      <c r="M7" s="54"/>
      <c r="N7" s="54"/>
      <c r="O7" s="54"/>
      <c r="P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</row>
    <row r="8" spans="1:56" ht="24" customHeight="1" x14ac:dyDescent="0.15">
      <c r="A8" s="362" t="s">
        <v>227</v>
      </c>
      <c r="B8" s="362"/>
      <c r="C8" s="362"/>
      <c r="D8" s="362"/>
      <c r="E8" s="362"/>
      <c r="F8" s="367" t="s">
        <v>230</v>
      </c>
      <c r="G8" s="367"/>
      <c r="H8" s="367"/>
      <c r="I8" s="367"/>
      <c r="J8" s="367"/>
      <c r="K8" s="58"/>
      <c r="L8" s="266">
        <v>68480</v>
      </c>
      <c r="M8" s="262"/>
      <c r="N8" s="262"/>
      <c r="O8" s="262"/>
      <c r="P8" s="262"/>
      <c r="S8" s="261">
        <v>83384</v>
      </c>
      <c r="T8" s="261"/>
      <c r="U8" s="261"/>
      <c r="V8" s="261"/>
      <c r="W8" s="59"/>
      <c r="X8" s="368">
        <f>ROUND(L8/S8*100,1)</f>
        <v>82.1</v>
      </c>
      <c r="Y8" s="368"/>
      <c r="Z8" s="368"/>
      <c r="AA8" s="368"/>
      <c r="AB8" s="364">
        <v>9.74</v>
      </c>
      <c r="AC8" s="364"/>
      <c r="AD8" s="364"/>
      <c r="AE8" s="364"/>
      <c r="AF8" s="364"/>
      <c r="AH8" s="365">
        <v>35.869999999999997</v>
      </c>
      <c r="AI8" s="365"/>
      <c r="AJ8" s="365"/>
      <c r="AK8" s="365"/>
      <c r="AM8" s="29"/>
      <c r="AN8" s="366">
        <f>ROUND(AB8/AH8*100,1)</f>
        <v>27.2</v>
      </c>
      <c r="AO8" s="366"/>
      <c r="AP8" s="366"/>
      <c r="AQ8" s="366"/>
      <c r="AR8" s="366">
        <v>7030.8</v>
      </c>
      <c r="AS8" s="366"/>
      <c r="AT8" s="366"/>
      <c r="AU8" s="366"/>
      <c r="AV8" s="366"/>
      <c r="AW8" s="366"/>
      <c r="AX8" s="366">
        <f>ROUND(S8/AH8,1)</f>
        <v>2324.6</v>
      </c>
      <c r="AY8" s="366"/>
      <c r="AZ8" s="366"/>
      <c r="BA8" s="366"/>
      <c r="BB8" s="366"/>
      <c r="BC8" s="366"/>
      <c r="BD8" s="366"/>
    </row>
    <row r="9" spans="1:56" ht="24" customHeight="1" x14ac:dyDescent="0.15">
      <c r="C9" s="53"/>
      <c r="D9" s="53"/>
      <c r="E9" s="53"/>
      <c r="F9" s="367" t="s">
        <v>93</v>
      </c>
      <c r="G9" s="367"/>
      <c r="H9" s="367"/>
      <c r="I9" s="367"/>
      <c r="J9" s="367"/>
      <c r="K9" s="58"/>
      <c r="L9" s="266">
        <v>19455</v>
      </c>
      <c r="M9" s="262"/>
      <c r="N9" s="262"/>
      <c r="O9" s="262"/>
      <c r="P9" s="262"/>
      <c r="S9" s="261">
        <v>28208</v>
      </c>
      <c r="T9" s="261"/>
      <c r="U9" s="261"/>
      <c r="V9" s="261"/>
      <c r="W9" s="59"/>
      <c r="X9" s="368">
        <f>ROUND(L9/S9*100,1)</f>
        <v>69</v>
      </c>
      <c r="Y9" s="368"/>
      <c r="Z9" s="368"/>
      <c r="AA9" s="368"/>
      <c r="AB9" s="364">
        <v>3.31</v>
      </c>
      <c r="AC9" s="364"/>
      <c r="AD9" s="364"/>
      <c r="AE9" s="364"/>
      <c r="AF9" s="364"/>
      <c r="AH9" s="365">
        <v>15.04</v>
      </c>
      <c r="AI9" s="365"/>
      <c r="AJ9" s="365"/>
      <c r="AK9" s="365"/>
      <c r="AM9" s="29"/>
      <c r="AN9" s="366">
        <f>ROUND(AB9/AH9*100,1)</f>
        <v>22</v>
      </c>
      <c r="AO9" s="366"/>
      <c r="AP9" s="366"/>
      <c r="AQ9" s="366"/>
      <c r="AR9" s="366">
        <v>5877.6</v>
      </c>
      <c r="AS9" s="366"/>
      <c r="AT9" s="366"/>
      <c r="AU9" s="366"/>
      <c r="AV9" s="366"/>
      <c r="AW9" s="366"/>
      <c r="AX9" s="366">
        <f>ROUND(S9/AH9,1)</f>
        <v>1875.5</v>
      </c>
      <c r="AY9" s="366"/>
      <c r="AZ9" s="366"/>
      <c r="BA9" s="366"/>
      <c r="BB9" s="366"/>
      <c r="BC9" s="366"/>
      <c r="BD9" s="366"/>
    </row>
    <row r="10" spans="1:56" ht="10.5" customHeight="1" x14ac:dyDescent="0.15">
      <c r="C10" s="53"/>
      <c r="D10" s="53"/>
      <c r="E10" s="53"/>
      <c r="F10" s="57"/>
      <c r="G10" s="57"/>
      <c r="H10" s="57"/>
      <c r="I10" s="57"/>
      <c r="J10" s="57"/>
      <c r="K10" s="58"/>
      <c r="L10" s="32"/>
      <c r="M10" s="33"/>
      <c r="N10" s="33"/>
      <c r="O10" s="33"/>
      <c r="P10" s="33"/>
      <c r="S10" s="21"/>
      <c r="T10" s="21"/>
      <c r="U10" s="21"/>
      <c r="V10" s="21"/>
      <c r="W10" s="59"/>
      <c r="X10" s="368"/>
      <c r="Y10" s="368"/>
      <c r="Z10" s="368"/>
      <c r="AA10" s="368"/>
      <c r="AB10" s="61"/>
      <c r="AC10" s="61"/>
      <c r="AD10" s="61"/>
      <c r="AE10" s="61"/>
      <c r="AF10" s="61"/>
      <c r="AH10" s="60"/>
      <c r="AI10" s="60"/>
      <c r="AJ10" s="60"/>
      <c r="AK10" s="60"/>
      <c r="AM10" s="29"/>
      <c r="AN10" s="366"/>
      <c r="AO10" s="366"/>
      <c r="AP10" s="366"/>
      <c r="AQ10" s="366"/>
      <c r="AR10" s="29"/>
      <c r="AS10" s="20"/>
      <c r="AT10" s="20"/>
      <c r="AU10" s="20"/>
      <c r="AV10" s="20"/>
      <c r="AW10" s="29"/>
      <c r="AX10" s="29"/>
      <c r="AY10" s="20"/>
      <c r="AZ10" s="20"/>
      <c r="BA10" s="20"/>
      <c r="BB10" s="20"/>
    </row>
    <row r="11" spans="1:56" ht="24" customHeight="1" x14ac:dyDescent="0.15">
      <c r="C11" s="362">
        <v>22</v>
      </c>
      <c r="D11" s="362"/>
      <c r="E11" s="362"/>
      <c r="F11" s="367" t="s">
        <v>233</v>
      </c>
      <c r="G11" s="367"/>
      <c r="H11" s="367"/>
      <c r="I11" s="367"/>
      <c r="J11" s="367"/>
      <c r="K11" s="58"/>
      <c r="L11" s="266">
        <v>87741</v>
      </c>
      <c r="M11" s="262"/>
      <c r="N11" s="262"/>
      <c r="O11" s="262"/>
      <c r="P11" s="262"/>
      <c r="R11" s="261">
        <v>119639</v>
      </c>
      <c r="S11" s="261"/>
      <c r="T11" s="261"/>
      <c r="U11" s="261"/>
      <c r="V11" s="261"/>
      <c r="W11" s="59"/>
      <c r="X11" s="368">
        <f>ROUND(L11/R11*100,1)</f>
        <v>73.3</v>
      </c>
      <c r="Y11" s="368"/>
      <c r="Z11" s="368"/>
      <c r="AA11" s="368"/>
      <c r="AB11" s="364">
        <v>13.14</v>
      </c>
      <c r="AC11" s="364"/>
      <c r="AD11" s="364"/>
      <c r="AE11" s="364"/>
      <c r="AF11" s="364"/>
      <c r="AH11" s="365">
        <v>67.489999999999995</v>
      </c>
      <c r="AI11" s="365"/>
      <c r="AJ11" s="365"/>
      <c r="AK11" s="365"/>
      <c r="AM11" s="29"/>
      <c r="AN11" s="366">
        <f>ROUND(AB11/AH11*100,1)</f>
        <v>19.5</v>
      </c>
      <c r="AO11" s="366"/>
      <c r="AP11" s="366"/>
      <c r="AQ11" s="366"/>
      <c r="AR11" s="366">
        <v>6677.4</v>
      </c>
      <c r="AS11" s="366"/>
      <c r="AT11" s="366"/>
      <c r="AU11" s="366"/>
      <c r="AV11" s="366"/>
      <c r="AW11" s="366"/>
      <c r="AX11" s="366">
        <f>ROUND(R11/AH11,1)</f>
        <v>1772.7</v>
      </c>
      <c r="AY11" s="366"/>
      <c r="AZ11" s="366"/>
      <c r="BA11" s="366"/>
      <c r="BB11" s="366"/>
      <c r="BC11" s="366"/>
      <c r="BD11" s="366"/>
    </row>
    <row r="12" spans="1:56" ht="24" customHeight="1" x14ac:dyDescent="0.15">
      <c r="C12" s="362">
        <v>27</v>
      </c>
      <c r="D12" s="362"/>
      <c r="E12" s="362"/>
      <c r="F12" s="367" t="s">
        <v>233</v>
      </c>
      <c r="G12" s="367"/>
      <c r="H12" s="367"/>
      <c r="I12" s="367"/>
      <c r="J12" s="367"/>
      <c r="K12" s="58"/>
      <c r="L12" s="266">
        <v>86048</v>
      </c>
      <c r="M12" s="262"/>
      <c r="N12" s="262"/>
      <c r="O12" s="262"/>
      <c r="P12" s="262"/>
      <c r="R12" s="261">
        <v>118072</v>
      </c>
      <c r="S12" s="261"/>
      <c r="T12" s="261"/>
      <c r="U12" s="261"/>
      <c r="V12" s="261"/>
      <c r="W12" s="59"/>
      <c r="X12" s="368">
        <f>ROUND(L12/R12*100,1)</f>
        <v>72.900000000000006</v>
      </c>
      <c r="Y12" s="368"/>
      <c r="Z12" s="368"/>
      <c r="AA12" s="368"/>
      <c r="AB12" s="364">
        <v>13.02</v>
      </c>
      <c r="AC12" s="364"/>
      <c r="AD12" s="364"/>
      <c r="AE12" s="364"/>
      <c r="AF12" s="364"/>
      <c r="AH12" s="365">
        <v>67.44</v>
      </c>
      <c r="AI12" s="365"/>
      <c r="AJ12" s="365"/>
      <c r="AK12" s="365"/>
      <c r="AM12" s="29"/>
      <c r="AN12" s="366">
        <f>ROUND(AB12/AH12*100,1)</f>
        <v>19.3</v>
      </c>
      <c r="AO12" s="366"/>
      <c r="AP12" s="366"/>
      <c r="AQ12" s="366"/>
      <c r="AR12" s="366">
        <v>6608.9</v>
      </c>
      <c r="AS12" s="366"/>
      <c r="AT12" s="366"/>
      <c r="AU12" s="366"/>
      <c r="AV12" s="366"/>
      <c r="AW12" s="366"/>
      <c r="AX12" s="366">
        <f>ROUND(R12/AH12,1)</f>
        <v>1750.8</v>
      </c>
      <c r="AY12" s="366"/>
      <c r="AZ12" s="366"/>
      <c r="BA12" s="366"/>
      <c r="BB12" s="366"/>
      <c r="BC12" s="366"/>
      <c r="BD12" s="366"/>
    </row>
    <row r="13" spans="1:56" ht="24" customHeight="1" x14ac:dyDescent="0.15">
      <c r="A13" s="362" t="s">
        <v>686</v>
      </c>
      <c r="B13" s="362"/>
      <c r="C13" s="362"/>
      <c r="D13" s="362"/>
      <c r="E13" s="362"/>
      <c r="F13" s="367" t="s">
        <v>233</v>
      </c>
      <c r="G13" s="367"/>
      <c r="H13" s="367"/>
      <c r="I13" s="367"/>
      <c r="J13" s="367"/>
      <c r="K13" s="58"/>
      <c r="L13" s="266">
        <v>88704</v>
      </c>
      <c r="M13" s="262"/>
      <c r="N13" s="262"/>
      <c r="O13" s="262"/>
      <c r="P13" s="262"/>
      <c r="R13" s="261">
        <v>116828</v>
      </c>
      <c r="S13" s="261"/>
      <c r="T13" s="261"/>
      <c r="U13" s="261"/>
      <c r="V13" s="261"/>
      <c r="W13" s="59"/>
      <c r="X13" s="368">
        <f>ROUND(L13/R13*100,1)</f>
        <v>75.900000000000006</v>
      </c>
      <c r="Y13" s="368"/>
      <c r="Z13" s="368"/>
      <c r="AA13" s="368"/>
      <c r="AB13" s="364">
        <v>13.92</v>
      </c>
      <c r="AC13" s="364"/>
      <c r="AD13" s="364"/>
      <c r="AE13" s="364"/>
      <c r="AF13" s="364"/>
      <c r="AH13" s="365">
        <v>67.44</v>
      </c>
      <c r="AI13" s="365"/>
      <c r="AJ13" s="365"/>
      <c r="AK13" s="365"/>
      <c r="AM13" s="29"/>
      <c r="AN13" s="366">
        <f>ROUND(AB13/AH13*100,1)</f>
        <v>20.6</v>
      </c>
      <c r="AO13" s="366"/>
      <c r="AP13" s="366"/>
      <c r="AQ13" s="366"/>
      <c r="AR13" s="366">
        <v>6372.4</v>
      </c>
      <c r="AS13" s="366"/>
      <c r="AT13" s="366"/>
      <c r="AU13" s="366"/>
      <c r="AV13" s="366"/>
      <c r="AW13" s="366"/>
      <c r="AX13" s="366">
        <f>ROUND(R13/AH13,1)</f>
        <v>1732.3</v>
      </c>
      <c r="AY13" s="366"/>
      <c r="AZ13" s="366"/>
      <c r="BA13" s="366"/>
      <c r="BB13" s="366"/>
      <c r="BC13" s="366"/>
      <c r="BD13" s="366"/>
    </row>
    <row r="14" spans="1:56" ht="5.25" customHeight="1" x14ac:dyDescent="0.15">
      <c r="F14" s="62"/>
      <c r="G14" s="62"/>
      <c r="H14" s="62"/>
      <c r="I14" s="62"/>
      <c r="J14" s="62"/>
      <c r="K14" s="63"/>
      <c r="L14" s="62"/>
      <c r="M14" s="62"/>
      <c r="N14" s="62"/>
      <c r="O14" s="62"/>
      <c r="P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BD14" s="62"/>
    </row>
    <row r="15" spans="1:56" ht="5.25" customHeight="1" x14ac:dyDescent="0.15">
      <c r="A15" s="64"/>
      <c r="B15" s="64"/>
      <c r="C15" s="64"/>
      <c r="D15" s="64"/>
      <c r="E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</row>
    <row r="16" spans="1:56" ht="13.5" customHeight="1" x14ac:dyDescent="0.15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AU16" s="362" t="s">
        <v>234</v>
      </c>
      <c r="AV16" s="362"/>
      <c r="AW16" s="362"/>
      <c r="AX16" s="362"/>
      <c r="AY16" s="362"/>
      <c r="AZ16" s="362"/>
      <c r="BA16" s="362"/>
      <c r="BB16" s="362"/>
      <c r="BC16" s="362"/>
      <c r="BD16" s="362"/>
    </row>
    <row r="17" spans="1:56" ht="13.5" customHeight="1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</row>
    <row r="18" spans="1:56" ht="13.5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</row>
    <row r="19" spans="1:56" ht="13.5" customHeight="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</row>
    <row r="20" spans="1:56" ht="13.5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</row>
    <row r="21" spans="1:56" ht="15" customHeight="1" x14ac:dyDescent="0.15"/>
    <row r="22" spans="1:56" ht="15" customHeight="1" x14ac:dyDescent="0.15">
      <c r="A22" s="51" t="s">
        <v>236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56" ht="15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56" ht="12" customHeight="1" x14ac:dyDescent="0.15">
      <c r="AL24" s="53"/>
      <c r="AM24" s="53"/>
      <c r="AN24" s="53"/>
      <c r="AO24" s="53"/>
      <c r="AP24" s="362" t="s">
        <v>671</v>
      </c>
      <c r="AQ24" s="363"/>
      <c r="AR24" s="363"/>
      <c r="AS24" s="363"/>
      <c r="AT24" s="363"/>
      <c r="AU24" s="363"/>
      <c r="AV24" s="363"/>
      <c r="AW24" s="363"/>
      <c r="AX24" s="363"/>
      <c r="AY24" s="363"/>
      <c r="AZ24" s="363"/>
      <c r="BA24" s="363"/>
      <c r="BB24" s="363"/>
      <c r="BC24" s="53"/>
      <c r="BD24" s="53"/>
    </row>
    <row r="25" spans="1:56" ht="3.75" customHeight="1" x14ac:dyDescent="0.15"/>
    <row r="26" spans="1:56" ht="14.25" customHeight="1" x14ac:dyDescent="0.15">
      <c r="A26" s="353" t="s">
        <v>238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65"/>
      <c r="U26" s="65"/>
      <c r="V26" s="356" t="s">
        <v>244</v>
      </c>
      <c r="W26" s="353"/>
      <c r="X26" s="353"/>
      <c r="Y26" s="353"/>
      <c r="Z26" s="353"/>
      <c r="AA26" s="353"/>
      <c r="AB26" s="353"/>
      <c r="AC26" s="353"/>
      <c r="AD26" s="353"/>
      <c r="AE26" s="353"/>
      <c r="AF26" s="357"/>
      <c r="AG26" s="356" t="s">
        <v>245</v>
      </c>
      <c r="AH26" s="353"/>
      <c r="AI26" s="353"/>
      <c r="AJ26" s="353"/>
      <c r="AK26" s="353"/>
      <c r="AL26" s="353"/>
      <c r="AM26" s="353"/>
      <c r="AN26" s="353"/>
      <c r="AO26" s="353"/>
      <c r="AP26" s="353"/>
      <c r="AQ26" s="353"/>
      <c r="AR26" s="357"/>
      <c r="AS26" s="356" t="s">
        <v>248</v>
      </c>
      <c r="AT26" s="353"/>
      <c r="AU26" s="353"/>
      <c r="AV26" s="353"/>
      <c r="AW26" s="353"/>
      <c r="AX26" s="353"/>
      <c r="AY26" s="353"/>
      <c r="AZ26" s="353"/>
      <c r="BA26" s="353"/>
      <c r="BB26" s="353"/>
    </row>
    <row r="27" spans="1:56" ht="14.25" customHeight="1" x14ac:dyDescent="0.15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54"/>
      <c r="U27" s="54"/>
      <c r="V27" s="358"/>
      <c r="W27" s="354"/>
      <c r="X27" s="354"/>
      <c r="Y27" s="354"/>
      <c r="Z27" s="354"/>
      <c r="AA27" s="354"/>
      <c r="AB27" s="354"/>
      <c r="AC27" s="354"/>
      <c r="AD27" s="354"/>
      <c r="AE27" s="354"/>
      <c r="AF27" s="359"/>
      <c r="AG27" s="358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9"/>
      <c r="AS27" s="358" t="s">
        <v>78</v>
      </c>
      <c r="AT27" s="354"/>
      <c r="AU27" s="354"/>
      <c r="AV27" s="354"/>
      <c r="AW27" s="354"/>
      <c r="AX27" s="354"/>
      <c r="AY27" s="354"/>
      <c r="AZ27" s="354"/>
      <c r="BA27" s="354"/>
      <c r="BB27" s="354"/>
    </row>
    <row r="28" spans="1:56" ht="14.25" customHeight="1" x14ac:dyDescent="0.15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67"/>
      <c r="U28" s="67"/>
      <c r="V28" s="360"/>
      <c r="W28" s="355"/>
      <c r="X28" s="355"/>
      <c r="Y28" s="355"/>
      <c r="Z28" s="355"/>
      <c r="AA28" s="355"/>
      <c r="AB28" s="355"/>
      <c r="AC28" s="355"/>
      <c r="AD28" s="355"/>
      <c r="AE28" s="355"/>
      <c r="AF28" s="361"/>
      <c r="AG28" s="360"/>
      <c r="AH28" s="355"/>
      <c r="AI28" s="355"/>
      <c r="AJ28" s="355"/>
      <c r="AK28" s="355"/>
      <c r="AL28" s="355"/>
      <c r="AM28" s="355"/>
      <c r="AN28" s="355"/>
      <c r="AO28" s="355"/>
      <c r="AP28" s="355"/>
      <c r="AQ28" s="355"/>
      <c r="AR28" s="361"/>
      <c r="AS28" s="360" t="s">
        <v>250</v>
      </c>
      <c r="AT28" s="355"/>
      <c r="AU28" s="355"/>
      <c r="AV28" s="355"/>
      <c r="AW28" s="355"/>
      <c r="AX28" s="355"/>
      <c r="AY28" s="355"/>
      <c r="AZ28" s="355"/>
      <c r="BA28" s="355"/>
      <c r="BB28" s="355"/>
    </row>
    <row r="29" spans="1:56" ht="6" customHeight="1" x14ac:dyDescent="0.1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V29" s="69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</row>
    <row r="30" spans="1:56" ht="26.25" customHeight="1" x14ac:dyDescent="0.15">
      <c r="C30" s="347" t="s">
        <v>252</v>
      </c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8"/>
      <c r="V30" s="71"/>
      <c r="W30" s="9"/>
      <c r="X30" s="9"/>
      <c r="Y30" s="181"/>
      <c r="Z30" s="349">
        <v>47443</v>
      </c>
      <c r="AA30" s="349"/>
      <c r="AB30" s="349"/>
      <c r="AC30" s="349"/>
      <c r="AD30" s="166"/>
      <c r="AE30" s="166"/>
      <c r="AF30" s="166"/>
      <c r="AG30" s="166"/>
      <c r="AH30" s="166"/>
      <c r="AI30" s="166"/>
      <c r="AJ30" s="166"/>
      <c r="AK30" s="291">
        <v>114860</v>
      </c>
      <c r="AL30" s="291"/>
      <c r="AM30" s="291"/>
      <c r="AN30" s="291"/>
      <c r="AO30" s="291"/>
      <c r="AP30" s="166"/>
      <c r="AQ30" s="9"/>
      <c r="AR30" s="72"/>
      <c r="AS30" s="72"/>
      <c r="AT30" s="72"/>
      <c r="AV30" s="73"/>
      <c r="AW30" s="350">
        <f>AK30/Z30</f>
        <v>2.4210104757287692</v>
      </c>
      <c r="AX30" s="350"/>
      <c r="AY30" s="350"/>
      <c r="AZ30" s="73"/>
      <c r="BA30" s="73"/>
      <c r="BB30" s="73"/>
    </row>
    <row r="31" spans="1:56" ht="8.25" customHeight="1" x14ac:dyDescent="0.15">
      <c r="A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V31" s="71"/>
      <c r="W31" s="9"/>
      <c r="X31" s="9"/>
      <c r="Y31" s="181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0"/>
      <c r="AL31" s="291"/>
      <c r="AM31" s="291"/>
      <c r="AN31" s="291"/>
      <c r="AO31" s="291"/>
      <c r="AP31" s="166"/>
      <c r="AQ31" s="9"/>
      <c r="AR31" s="72"/>
      <c r="AS31" s="72"/>
      <c r="AT31" s="72"/>
      <c r="AV31" s="73"/>
      <c r="AW31" s="73"/>
      <c r="AX31" s="73"/>
      <c r="AY31" s="73"/>
      <c r="AZ31" s="73"/>
      <c r="BA31" s="6"/>
      <c r="BB31" s="6"/>
    </row>
    <row r="32" spans="1:56" ht="26.25" customHeight="1" x14ac:dyDescent="0.15">
      <c r="A32" s="70"/>
      <c r="C32" s="347" t="s">
        <v>32</v>
      </c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8"/>
      <c r="V32" s="71"/>
      <c r="W32" s="9"/>
      <c r="X32" s="9"/>
      <c r="Y32" s="181"/>
      <c r="Z32" s="349">
        <v>47147</v>
      </c>
      <c r="AA32" s="349"/>
      <c r="AB32" s="349"/>
      <c r="AC32" s="349"/>
      <c r="AD32" s="166"/>
      <c r="AE32" s="166"/>
      <c r="AF32" s="166"/>
      <c r="AG32" s="166"/>
      <c r="AH32" s="166"/>
      <c r="AI32" s="166"/>
      <c r="AJ32" s="166"/>
      <c r="AK32" s="291">
        <v>114403</v>
      </c>
      <c r="AL32" s="291"/>
      <c r="AM32" s="291"/>
      <c r="AN32" s="291"/>
      <c r="AO32" s="291"/>
      <c r="AP32" s="166"/>
      <c r="AQ32" s="9"/>
      <c r="AR32" s="72"/>
      <c r="AS32" s="72"/>
      <c r="AT32" s="72"/>
      <c r="AV32" s="73"/>
      <c r="AW32" s="350">
        <f>AK32/Z32</f>
        <v>2.4265170636519819</v>
      </c>
      <c r="AX32" s="350"/>
      <c r="AY32" s="350"/>
      <c r="AZ32" s="73"/>
      <c r="BA32" s="73"/>
      <c r="BB32" s="73"/>
    </row>
    <row r="33" spans="1:55" ht="26.25" customHeight="1" x14ac:dyDescent="0.15">
      <c r="A33" s="70"/>
      <c r="C33" s="70"/>
      <c r="D33" s="347" t="s">
        <v>253</v>
      </c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8"/>
      <c r="V33" s="71"/>
      <c r="W33" s="9"/>
      <c r="X33" s="9"/>
      <c r="Y33" s="181"/>
      <c r="Z33" s="349">
        <v>46678</v>
      </c>
      <c r="AA33" s="349"/>
      <c r="AB33" s="349"/>
      <c r="AC33" s="349"/>
      <c r="AD33" s="166"/>
      <c r="AE33" s="166"/>
      <c r="AF33" s="166"/>
      <c r="AG33" s="166"/>
      <c r="AH33" s="166"/>
      <c r="AI33" s="166"/>
      <c r="AJ33" s="166"/>
      <c r="AK33" s="291">
        <v>113603</v>
      </c>
      <c r="AL33" s="291"/>
      <c r="AM33" s="291"/>
      <c r="AN33" s="291"/>
      <c r="AO33" s="291"/>
      <c r="AP33" s="166"/>
      <c r="AQ33" s="9"/>
      <c r="AR33" s="72"/>
      <c r="AS33" s="72"/>
      <c r="AT33" s="72"/>
      <c r="AV33" s="73"/>
      <c r="AW33" s="350">
        <f>AK33/Z33</f>
        <v>2.4337589442563949</v>
      </c>
      <c r="AX33" s="350"/>
      <c r="AY33" s="350"/>
      <c r="AZ33" s="73"/>
      <c r="BA33" s="73"/>
      <c r="BB33" s="73"/>
    </row>
    <row r="34" spans="1:55" ht="26.25" customHeight="1" x14ac:dyDescent="0.15">
      <c r="A34" s="70"/>
      <c r="C34" s="70"/>
      <c r="D34" s="70"/>
      <c r="E34" s="347" t="s">
        <v>254</v>
      </c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8"/>
      <c r="V34" s="71"/>
      <c r="W34" s="9"/>
      <c r="X34" s="9"/>
      <c r="Y34" s="181"/>
      <c r="Z34" s="349">
        <v>36272</v>
      </c>
      <c r="AA34" s="349"/>
      <c r="AB34" s="349"/>
      <c r="AC34" s="349"/>
      <c r="AD34" s="166"/>
      <c r="AE34" s="166"/>
      <c r="AF34" s="166"/>
      <c r="AG34" s="166"/>
      <c r="AH34" s="166"/>
      <c r="AI34" s="166"/>
      <c r="AJ34" s="166"/>
      <c r="AK34" s="349">
        <v>95521</v>
      </c>
      <c r="AL34" s="349"/>
      <c r="AM34" s="349"/>
      <c r="AN34" s="349"/>
      <c r="AO34" s="349"/>
      <c r="AP34" s="166"/>
      <c r="AQ34" s="9"/>
      <c r="AR34" s="72"/>
      <c r="AS34" s="72"/>
      <c r="AT34" s="72"/>
      <c r="AV34" s="73"/>
      <c r="AW34" s="350">
        <f t="shared" ref="AW34:AW39" si="0">AK34/Z34</f>
        <v>2.6334638288486989</v>
      </c>
      <c r="AX34" s="350"/>
      <c r="AY34" s="350"/>
      <c r="AZ34" s="73"/>
      <c r="BA34" s="73"/>
      <c r="BB34" s="73"/>
    </row>
    <row r="35" spans="1:55" ht="26.25" customHeight="1" x14ac:dyDescent="0.15">
      <c r="A35" s="70"/>
      <c r="C35" s="70"/>
      <c r="D35" s="70"/>
      <c r="E35" s="351" t="s">
        <v>255</v>
      </c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52"/>
      <c r="V35" s="71"/>
      <c r="W35" s="9"/>
      <c r="X35" s="9"/>
      <c r="Y35" s="181"/>
      <c r="Z35" s="349">
        <v>1405</v>
      </c>
      <c r="AA35" s="349"/>
      <c r="AB35" s="349"/>
      <c r="AC35" s="349"/>
      <c r="AD35" s="166"/>
      <c r="AE35" s="166"/>
      <c r="AF35" s="166"/>
      <c r="AG35" s="166"/>
      <c r="AH35" s="166"/>
      <c r="AI35" s="166"/>
      <c r="AJ35" s="166"/>
      <c r="AK35" s="349">
        <v>2823</v>
      </c>
      <c r="AL35" s="349"/>
      <c r="AM35" s="349"/>
      <c r="AN35" s="349"/>
      <c r="AO35" s="349"/>
      <c r="AP35" s="166"/>
      <c r="AQ35" s="9"/>
      <c r="AR35" s="72"/>
      <c r="AS35" s="72"/>
      <c r="AT35" s="72"/>
      <c r="AV35" s="73"/>
      <c r="AW35" s="350">
        <f t="shared" si="0"/>
        <v>2.0092526690391459</v>
      </c>
      <c r="AX35" s="350"/>
      <c r="AY35" s="350"/>
      <c r="AZ35" s="73"/>
      <c r="BA35" s="73"/>
      <c r="BB35" s="73"/>
    </row>
    <row r="36" spans="1:55" ht="26.25" customHeight="1" x14ac:dyDescent="0.15">
      <c r="A36" s="70"/>
      <c r="C36" s="70"/>
      <c r="D36" s="70"/>
      <c r="E36" s="347" t="s">
        <v>256</v>
      </c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8"/>
      <c r="V36" s="71"/>
      <c r="W36" s="9"/>
      <c r="X36" s="9"/>
      <c r="Y36" s="181"/>
      <c r="Z36" s="349">
        <v>8225</v>
      </c>
      <c r="AA36" s="349"/>
      <c r="AB36" s="349"/>
      <c r="AC36" s="349"/>
      <c r="AD36" s="166"/>
      <c r="AE36" s="166"/>
      <c r="AF36" s="166"/>
      <c r="AG36" s="166"/>
      <c r="AH36" s="166"/>
      <c r="AI36" s="166"/>
      <c r="AJ36" s="166"/>
      <c r="AK36" s="291">
        <v>13803</v>
      </c>
      <c r="AL36" s="291"/>
      <c r="AM36" s="291"/>
      <c r="AN36" s="291"/>
      <c r="AO36" s="291"/>
      <c r="AP36" s="166"/>
      <c r="AQ36" s="9"/>
      <c r="AR36" s="72"/>
      <c r="AS36" s="72"/>
      <c r="AT36" s="72"/>
      <c r="AV36" s="73"/>
      <c r="AW36" s="350">
        <f t="shared" si="0"/>
        <v>1.6781762917933132</v>
      </c>
      <c r="AX36" s="350"/>
      <c r="AY36" s="350"/>
      <c r="AZ36" s="73"/>
      <c r="BA36" s="6"/>
      <c r="BB36" s="6"/>
    </row>
    <row r="37" spans="1:55" ht="26.25" customHeight="1" x14ac:dyDescent="0.15">
      <c r="A37" s="70"/>
      <c r="C37" s="70"/>
      <c r="D37" s="70"/>
      <c r="E37" s="347" t="s">
        <v>257</v>
      </c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8"/>
      <c r="V37" s="74"/>
      <c r="Y37" s="181"/>
      <c r="Z37" s="349">
        <v>776</v>
      </c>
      <c r="AA37" s="349"/>
      <c r="AB37" s="349"/>
      <c r="AC37" s="349"/>
      <c r="AD37" s="166"/>
      <c r="AE37" s="166"/>
      <c r="AF37" s="166"/>
      <c r="AG37" s="166"/>
      <c r="AH37" s="166"/>
      <c r="AI37" s="166"/>
      <c r="AJ37" s="166"/>
      <c r="AK37" s="349">
        <v>1456</v>
      </c>
      <c r="AL37" s="349"/>
      <c r="AM37" s="349"/>
      <c r="AN37" s="349"/>
      <c r="AO37" s="349"/>
      <c r="AP37" s="166"/>
      <c r="AQ37" s="9"/>
      <c r="AR37" s="72"/>
      <c r="AS37" s="72"/>
      <c r="AT37" s="72"/>
      <c r="AV37" s="73"/>
      <c r="AW37" s="350">
        <f t="shared" si="0"/>
        <v>1.8762886597938144</v>
      </c>
      <c r="AX37" s="350"/>
      <c r="AY37" s="350"/>
      <c r="AZ37" s="73"/>
      <c r="BA37" s="6"/>
      <c r="BB37" s="6"/>
    </row>
    <row r="38" spans="1:55" ht="26.25" customHeight="1" x14ac:dyDescent="0.15">
      <c r="A38" s="70"/>
      <c r="C38" s="70"/>
      <c r="D38" s="347" t="s">
        <v>262</v>
      </c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8"/>
      <c r="V38" s="74"/>
      <c r="Y38" s="181"/>
      <c r="Z38" s="349">
        <v>469</v>
      </c>
      <c r="AA38" s="349"/>
      <c r="AB38" s="349"/>
      <c r="AC38" s="349"/>
      <c r="AD38" s="166"/>
      <c r="AE38" s="166"/>
      <c r="AF38" s="166"/>
      <c r="AG38" s="166"/>
      <c r="AH38" s="166"/>
      <c r="AI38" s="166"/>
      <c r="AJ38" s="166"/>
      <c r="AK38" s="349">
        <v>800</v>
      </c>
      <c r="AL38" s="349"/>
      <c r="AM38" s="349"/>
      <c r="AN38" s="349"/>
      <c r="AO38" s="349"/>
      <c r="AP38" s="166"/>
      <c r="AQ38" s="9"/>
      <c r="AR38" s="72"/>
      <c r="AS38" s="72"/>
      <c r="AT38" s="72"/>
      <c r="AV38" s="73"/>
      <c r="AW38" s="350">
        <f t="shared" si="0"/>
        <v>1.7057569296375266</v>
      </c>
      <c r="AX38" s="350"/>
      <c r="AY38" s="350"/>
      <c r="AZ38" s="73"/>
      <c r="BA38" s="6"/>
      <c r="BB38" s="6"/>
    </row>
    <row r="39" spans="1:55" ht="26.25" customHeight="1" x14ac:dyDescent="0.15">
      <c r="A39" s="70"/>
      <c r="C39" s="347" t="s">
        <v>264</v>
      </c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8"/>
      <c r="V39" s="71"/>
      <c r="W39" s="9"/>
      <c r="X39" s="9"/>
      <c r="Y39" s="181"/>
      <c r="Z39" s="349">
        <v>296</v>
      </c>
      <c r="AA39" s="349"/>
      <c r="AB39" s="349"/>
      <c r="AC39" s="349"/>
      <c r="AD39" s="166"/>
      <c r="AE39" s="166"/>
      <c r="AF39" s="166"/>
      <c r="AG39" s="166"/>
      <c r="AH39" s="166"/>
      <c r="AI39" s="166"/>
      <c r="AJ39" s="166"/>
      <c r="AK39" s="291">
        <v>457</v>
      </c>
      <c r="AL39" s="291"/>
      <c r="AM39" s="291"/>
      <c r="AN39" s="291"/>
      <c r="AO39" s="291"/>
      <c r="AP39" s="166"/>
      <c r="AQ39" s="9"/>
      <c r="AR39" s="72"/>
      <c r="AS39" s="72"/>
      <c r="AT39" s="72"/>
      <c r="AV39" s="73"/>
      <c r="AW39" s="350">
        <f t="shared" si="0"/>
        <v>1.5439189189189189</v>
      </c>
      <c r="AX39" s="350"/>
      <c r="AY39" s="350"/>
      <c r="AZ39" s="73"/>
      <c r="BA39" s="73"/>
      <c r="BB39" s="73"/>
    </row>
    <row r="40" spans="1:55" ht="7.5" customHeight="1" x14ac:dyDescent="0.15">
      <c r="A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V40" s="74"/>
      <c r="Y40" s="181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9"/>
      <c r="AR40" s="72"/>
      <c r="AS40" s="72"/>
      <c r="AT40" s="72"/>
      <c r="AV40" s="73"/>
      <c r="AW40" s="73"/>
      <c r="AX40" s="73"/>
      <c r="AY40" s="73"/>
      <c r="AZ40" s="73"/>
      <c r="BA40" s="6"/>
      <c r="BB40" s="6"/>
    </row>
    <row r="41" spans="1:55" ht="6" customHeight="1" x14ac:dyDescent="0.15">
      <c r="V41" s="75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</row>
    <row r="42" spans="1:55" ht="6.75" customHeight="1" x14ac:dyDescent="0.1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</row>
    <row r="43" spans="1:55" ht="13.5" x14ac:dyDescent="0.15">
      <c r="AS43" s="362" t="s">
        <v>667</v>
      </c>
      <c r="AT43" s="363"/>
      <c r="AU43" s="363"/>
      <c r="AV43" s="363"/>
      <c r="AW43" s="363"/>
      <c r="AX43" s="363"/>
      <c r="AY43" s="363"/>
      <c r="AZ43" s="363"/>
      <c r="BA43" s="363"/>
      <c r="BB43" s="363"/>
      <c r="BC43" s="53"/>
    </row>
  </sheetData>
  <mergeCells count="114">
    <mergeCell ref="AS43:BB43"/>
    <mergeCell ref="AU2:BD2"/>
    <mergeCell ref="A4:K6"/>
    <mergeCell ref="L4:AA4"/>
    <mergeCell ref="AB4:AQ4"/>
    <mergeCell ref="AR4:BD4"/>
    <mergeCell ref="L5:P5"/>
    <mergeCell ref="Q5:W6"/>
    <mergeCell ref="X5:AA6"/>
    <mergeCell ref="A13:E13"/>
    <mergeCell ref="C12:E12"/>
    <mergeCell ref="F12:J12"/>
    <mergeCell ref="L12:P12"/>
    <mergeCell ref="R12:V12"/>
    <mergeCell ref="X12:AA12"/>
    <mergeCell ref="R13:V13"/>
    <mergeCell ref="X13:AA13"/>
    <mergeCell ref="AG5:AM6"/>
    <mergeCell ref="AN5:AQ6"/>
    <mergeCell ref="AR5:AW5"/>
    <mergeCell ref="AX5:BD6"/>
    <mergeCell ref="L6:P6"/>
    <mergeCell ref="AB6:AF6"/>
    <mergeCell ref="AR6:AW6"/>
    <mergeCell ref="AB5:AF5"/>
    <mergeCell ref="AR8:AW8"/>
    <mergeCell ref="AH8:AK8"/>
    <mergeCell ref="A8:E8"/>
    <mergeCell ref="L8:P8"/>
    <mergeCell ref="S8:V8"/>
    <mergeCell ref="X8:AA8"/>
    <mergeCell ref="AX8:BD8"/>
    <mergeCell ref="F9:J9"/>
    <mergeCell ref="L9:P9"/>
    <mergeCell ref="S9:V9"/>
    <mergeCell ref="X9:AA9"/>
    <mergeCell ref="AB9:AF9"/>
    <mergeCell ref="AH9:AK9"/>
    <mergeCell ref="F8:J8"/>
    <mergeCell ref="AB8:AF8"/>
    <mergeCell ref="AN8:AQ8"/>
    <mergeCell ref="AN9:AQ9"/>
    <mergeCell ref="AR9:AW9"/>
    <mergeCell ref="AX9:BD9"/>
    <mergeCell ref="X10:AA10"/>
    <mergeCell ref="AN10:AQ10"/>
    <mergeCell ref="AH12:AK12"/>
    <mergeCell ref="AN12:AQ12"/>
    <mergeCell ref="AR12:AW12"/>
    <mergeCell ref="AX12:BD12"/>
    <mergeCell ref="AB12:AF12"/>
    <mergeCell ref="X11:AA11"/>
    <mergeCell ref="AB13:AF13"/>
    <mergeCell ref="AH13:AK13"/>
    <mergeCell ref="AN13:AQ13"/>
    <mergeCell ref="AR13:AW13"/>
    <mergeCell ref="AX13:BD13"/>
    <mergeCell ref="AP24:BB24"/>
    <mergeCell ref="A16:U16"/>
    <mergeCell ref="AU16:BD16"/>
    <mergeCell ref="AB11:AF11"/>
    <mergeCell ref="AH11:AK11"/>
    <mergeCell ref="AN11:AQ11"/>
    <mergeCell ref="AR11:AW11"/>
    <mergeCell ref="AX11:BD11"/>
    <mergeCell ref="F13:J13"/>
    <mergeCell ref="L13:P13"/>
    <mergeCell ref="C11:E11"/>
    <mergeCell ref="F11:J11"/>
    <mergeCell ref="L11:P11"/>
    <mergeCell ref="R11:V11"/>
    <mergeCell ref="C30:R30"/>
    <mergeCell ref="Z30:AC30"/>
    <mergeCell ref="AK30:AO30"/>
    <mergeCell ref="AW30:AY30"/>
    <mergeCell ref="AL31:AO31"/>
    <mergeCell ref="A26:S28"/>
    <mergeCell ref="V26:AF28"/>
    <mergeCell ref="AG26:AR28"/>
    <mergeCell ref="AS26:BB26"/>
    <mergeCell ref="AS27:BB27"/>
    <mergeCell ref="AS28:BB28"/>
    <mergeCell ref="C32:R32"/>
    <mergeCell ref="Z32:AC32"/>
    <mergeCell ref="AK32:AO32"/>
    <mergeCell ref="AW32:AY32"/>
    <mergeCell ref="AW36:AY36"/>
    <mergeCell ref="D33:R33"/>
    <mergeCell ref="Z33:AC33"/>
    <mergeCell ref="AK33:AO33"/>
    <mergeCell ref="AW33:AY33"/>
    <mergeCell ref="E34:R34"/>
    <mergeCell ref="E35:R35"/>
    <mergeCell ref="Z35:AC35"/>
    <mergeCell ref="AK35:AO35"/>
    <mergeCell ref="AW35:AY35"/>
    <mergeCell ref="E36:R36"/>
    <mergeCell ref="Z36:AC36"/>
    <mergeCell ref="AK36:AO36"/>
    <mergeCell ref="Z34:AC34"/>
    <mergeCell ref="AK34:AO34"/>
    <mergeCell ref="AW34:AY34"/>
    <mergeCell ref="C39:R39"/>
    <mergeCell ref="Z39:AC39"/>
    <mergeCell ref="AK39:AO39"/>
    <mergeCell ref="AW39:AY39"/>
    <mergeCell ref="E37:R37"/>
    <mergeCell ref="Z37:AC37"/>
    <mergeCell ref="AK37:AO37"/>
    <mergeCell ref="AW37:AY37"/>
    <mergeCell ref="D38:R38"/>
    <mergeCell ref="Z38:AC38"/>
    <mergeCell ref="AK38:AO38"/>
    <mergeCell ref="AW38:AY38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BA42"/>
  <sheetViews>
    <sheetView view="pageBreakPreview" zoomScale="115" zoomScaleNormal="100" zoomScaleSheetLayoutView="115" workbookViewId="0"/>
  </sheetViews>
  <sheetFormatPr defaultColWidth="9" defaultRowHeight="12" x14ac:dyDescent="0.15"/>
  <cols>
    <col min="1" max="1" width="1.25" style="50" customWidth="1"/>
    <col min="2" max="3" width="1.625" style="50" customWidth="1"/>
    <col min="4" max="4" width="1.25" style="50" customWidth="1"/>
    <col min="5" max="5" width="1.125" style="50" customWidth="1"/>
    <col min="6" max="6" width="1.375" style="50" customWidth="1"/>
    <col min="7" max="15" width="1.625" style="50" customWidth="1"/>
    <col min="16" max="16" width="2.375" style="50" customWidth="1"/>
    <col min="17" max="43" width="1.625" style="50" customWidth="1"/>
    <col min="44" max="44" width="1.75" style="50" customWidth="1"/>
    <col min="45" max="47" width="1.625" style="50" customWidth="1"/>
    <col min="48" max="48" width="0.875" style="50" customWidth="1"/>
    <col min="49" max="49" width="0.75" style="50" customWidth="1"/>
    <col min="50" max="68" width="1.625" style="50" customWidth="1"/>
    <col min="69" max="69" width="9" style="50" bestFit="1"/>
    <col min="70" max="16384" width="9" style="50"/>
  </cols>
  <sheetData>
    <row r="1" spans="1:51" ht="15" customHeight="1" x14ac:dyDescent="0.15">
      <c r="A1" s="51" t="s">
        <v>229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51" ht="13.5" x14ac:dyDescent="0.15">
      <c r="AE2" s="53"/>
      <c r="AF2" s="53"/>
      <c r="AG2" s="53"/>
      <c r="AH2" s="53"/>
      <c r="AI2" s="53"/>
      <c r="AJ2" s="53"/>
      <c r="AK2" s="53"/>
      <c r="AL2" s="362" t="s">
        <v>671</v>
      </c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53"/>
    </row>
    <row r="3" spans="1:51" ht="6.75" customHeight="1" x14ac:dyDescent="0.15"/>
    <row r="4" spans="1:51" ht="18.75" customHeight="1" x14ac:dyDescent="0.15">
      <c r="A4" s="407" t="s">
        <v>265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9"/>
      <c r="R4" s="76"/>
      <c r="S4" s="77"/>
      <c r="T4" s="64"/>
      <c r="U4" s="416" t="s">
        <v>270</v>
      </c>
      <c r="V4" s="416"/>
      <c r="W4" s="416"/>
      <c r="X4" s="416"/>
      <c r="Y4" s="416"/>
      <c r="Z4" s="416"/>
      <c r="AA4" s="78"/>
      <c r="AB4" s="79"/>
      <c r="AC4" s="80"/>
      <c r="AD4" s="64"/>
      <c r="AE4" s="416" t="s">
        <v>271</v>
      </c>
      <c r="AF4" s="416"/>
      <c r="AG4" s="416"/>
      <c r="AH4" s="416"/>
      <c r="AI4" s="416"/>
      <c r="AJ4" s="416"/>
      <c r="AK4" s="78"/>
      <c r="AL4" s="78"/>
      <c r="AM4" s="81"/>
      <c r="AN4" s="79"/>
      <c r="AO4" s="397" t="s">
        <v>272</v>
      </c>
      <c r="AP4" s="397"/>
      <c r="AQ4" s="397"/>
      <c r="AR4" s="397"/>
      <c r="AS4" s="397"/>
      <c r="AT4" s="397"/>
      <c r="AU4" s="397"/>
      <c r="AV4" s="64"/>
      <c r="AW4" s="64"/>
      <c r="AX4" s="64"/>
    </row>
    <row r="5" spans="1:51" ht="18.75" customHeight="1" x14ac:dyDescent="0.15">
      <c r="A5" s="410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2"/>
      <c r="R5" s="82"/>
      <c r="S5" s="83"/>
      <c r="T5" s="84"/>
      <c r="U5" s="351"/>
      <c r="V5" s="351"/>
      <c r="W5" s="351"/>
      <c r="X5" s="351"/>
      <c r="Y5" s="351"/>
      <c r="Z5" s="351"/>
      <c r="AA5" s="85"/>
      <c r="AB5" s="84"/>
      <c r="AC5" s="86"/>
      <c r="AD5" s="84"/>
      <c r="AE5" s="351"/>
      <c r="AF5" s="351"/>
      <c r="AG5" s="351"/>
      <c r="AH5" s="351"/>
      <c r="AI5" s="351"/>
      <c r="AJ5" s="351"/>
      <c r="AK5" s="85"/>
      <c r="AL5" s="85"/>
      <c r="AM5" s="87"/>
      <c r="AN5" s="84"/>
      <c r="AO5" s="399"/>
      <c r="AP5" s="399"/>
      <c r="AQ5" s="399"/>
      <c r="AR5" s="399"/>
      <c r="AS5" s="399"/>
      <c r="AT5" s="399"/>
      <c r="AU5" s="399"/>
    </row>
    <row r="6" spans="1:51" ht="18.75" customHeight="1" x14ac:dyDescent="0.15">
      <c r="A6" s="413"/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5"/>
      <c r="R6" s="89"/>
      <c r="S6" s="90"/>
      <c r="T6" s="91"/>
      <c r="U6" s="417"/>
      <c r="V6" s="417"/>
      <c r="W6" s="417"/>
      <c r="X6" s="417"/>
      <c r="Y6" s="417"/>
      <c r="Z6" s="417"/>
      <c r="AA6" s="92"/>
      <c r="AB6" s="91"/>
      <c r="AC6" s="93"/>
      <c r="AD6" s="91"/>
      <c r="AE6" s="417"/>
      <c r="AF6" s="417"/>
      <c r="AG6" s="417"/>
      <c r="AH6" s="417"/>
      <c r="AI6" s="417"/>
      <c r="AJ6" s="417"/>
      <c r="AK6" s="92"/>
      <c r="AL6" s="92"/>
      <c r="AM6" s="94"/>
      <c r="AN6" s="91"/>
      <c r="AO6" s="401"/>
      <c r="AP6" s="401"/>
      <c r="AQ6" s="401"/>
      <c r="AR6" s="401"/>
      <c r="AS6" s="401"/>
      <c r="AT6" s="401"/>
      <c r="AU6" s="401"/>
      <c r="AV6" s="95"/>
      <c r="AW6" s="95"/>
      <c r="AX6" s="95"/>
    </row>
    <row r="7" spans="1:51" ht="6.75" customHeight="1" x14ac:dyDescent="0.1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  <c r="T7" s="96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</row>
    <row r="8" spans="1:51" ht="26.25" customHeight="1" x14ac:dyDescent="0.15">
      <c r="B8" s="418" t="s">
        <v>273</v>
      </c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97"/>
      <c r="R8" s="97"/>
      <c r="S8" s="98"/>
      <c r="T8" s="43"/>
      <c r="U8" s="99"/>
      <c r="V8" s="419">
        <v>46678</v>
      </c>
      <c r="W8" s="419"/>
      <c r="X8" s="419"/>
      <c r="Y8" s="419"/>
      <c r="Z8" s="165"/>
      <c r="AA8" s="165"/>
      <c r="AB8" s="165"/>
      <c r="AC8" s="165"/>
      <c r="AD8" s="165"/>
      <c r="AE8" s="334">
        <v>113603</v>
      </c>
      <c r="AF8" s="334"/>
      <c r="AG8" s="334"/>
      <c r="AH8" s="334"/>
      <c r="AI8" s="334"/>
      <c r="AJ8" s="165"/>
      <c r="AK8" s="165"/>
      <c r="AL8" s="165"/>
      <c r="AM8" s="165"/>
      <c r="AN8" s="182"/>
      <c r="AO8" s="183"/>
      <c r="AP8" s="184"/>
      <c r="AQ8" s="420">
        <v>2.4337599999999999</v>
      </c>
      <c r="AR8" s="420"/>
      <c r="AS8" s="420"/>
      <c r="AT8" s="100"/>
      <c r="AU8" s="100"/>
    </row>
    <row r="9" spans="1:51" ht="16.5" customHeight="1" x14ac:dyDescent="0.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101"/>
      <c r="T9" s="9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349"/>
      <c r="AG9" s="349"/>
      <c r="AH9" s="349"/>
      <c r="AI9" s="349"/>
      <c r="AJ9" s="166"/>
      <c r="AK9" s="166"/>
      <c r="AL9" s="166"/>
      <c r="AM9" s="166"/>
      <c r="AN9" s="185"/>
      <c r="AO9" s="181"/>
      <c r="AP9" s="186"/>
      <c r="AQ9" s="186"/>
      <c r="AR9" s="186"/>
      <c r="AS9" s="186"/>
      <c r="AT9" s="6"/>
      <c r="AU9" s="6"/>
    </row>
    <row r="10" spans="1:51" ht="26.25" customHeight="1" x14ac:dyDescent="0.15">
      <c r="A10" s="70"/>
      <c r="B10" s="347" t="s">
        <v>274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70"/>
      <c r="R10" s="70"/>
      <c r="S10" s="101"/>
      <c r="T10" s="9"/>
      <c r="V10" s="349">
        <v>32996</v>
      </c>
      <c r="W10" s="349"/>
      <c r="X10" s="349"/>
      <c r="Y10" s="349"/>
      <c r="Z10" s="166"/>
      <c r="AA10" s="166"/>
      <c r="AB10" s="166"/>
      <c r="AC10" s="166"/>
      <c r="AD10" s="166"/>
      <c r="AE10" s="166"/>
      <c r="AF10" s="349">
        <v>88301</v>
      </c>
      <c r="AG10" s="349"/>
      <c r="AH10" s="349"/>
      <c r="AI10" s="349"/>
      <c r="AJ10" s="166"/>
      <c r="AK10" s="166"/>
      <c r="AL10" s="166"/>
      <c r="AM10" s="166"/>
      <c r="AN10" s="185"/>
      <c r="AO10" s="181"/>
      <c r="AP10" s="186"/>
      <c r="AQ10" s="395">
        <v>2.67611</v>
      </c>
      <c r="AR10" s="395"/>
      <c r="AS10" s="395"/>
      <c r="AT10" s="73"/>
      <c r="AU10" s="73"/>
    </row>
    <row r="11" spans="1:51" ht="26.25" customHeight="1" x14ac:dyDescent="0.15">
      <c r="A11" s="70"/>
      <c r="B11" s="347" t="s">
        <v>199</v>
      </c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70"/>
      <c r="R11" s="70"/>
      <c r="S11" s="101"/>
      <c r="T11" s="9"/>
      <c r="V11" s="349">
        <v>793</v>
      </c>
      <c r="W11" s="349"/>
      <c r="X11" s="349"/>
      <c r="Y11" s="349"/>
      <c r="Z11" s="166"/>
      <c r="AA11" s="166"/>
      <c r="AB11" s="166"/>
      <c r="AC11" s="166"/>
      <c r="AD11" s="166"/>
      <c r="AE11" s="166"/>
      <c r="AF11" s="349">
        <v>1579</v>
      </c>
      <c r="AG11" s="349"/>
      <c r="AH11" s="349"/>
      <c r="AI11" s="349"/>
      <c r="AJ11" s="166"/>
      <c r="AK11" s="166"/>
      <c r="AL11" s="166"/>
      <c r="AM11" s="166"/>
      <c r="AN11" s="185"/>
      <c r="AO11" s="181"/>
      <c r="AP11" s="186"/>
      <c r="AQ11" s="395">
        <v>1.9911700000000001</v>
      </c>
      <c r="AR11" s="395"/>
      <c r="AS11" s="395"/>
      <c r="AT11" s="73"/>
      <c r="AU11" s="73"/>
    </row>
    <row r="12" spans="1:51" ht="26.25" customHeight="1" x14ac:dyDescent="0.15">
      <c r="A12" s="70"/>
      <c r="B12" s="347" t="s">
        <v>275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70"/>
      <c r="R12" s="70"/>
      <c r="S12" s="101"/>
      <c r="T12" s="9"/>
      <c r="V12" s="349">
        <f>SUM(V13:Y17)</f>
        <v>12863</v>
      </c>
      <c r="W12" s="349"/>
      <c r="X12" s="349"/>
      <c r="Y12" s="349"/>
      <c r="Z12" s="166"/>
      <c r="AA12" s="166"/>
      <c r="AB12" s="166"/>
      <c r="AC12" s="166"/>
      <c r="AD12" s="166"/>
      <c r="AE12" s="166"/>
      <c r="AF12" s="349">
        <f>SUM(AF13:AI17)</f>
        <v>23659</v>
      </c>
      <c r="AG12" s="349"/>
      <c r="AH12" s="349"/>
      <c r="AI12" s="349"/>
      <c r="AJ12" s="166"/>
      <c r="AK12" s="166"/>
      <c r="AL12" s="166"/>
      <c r="AM12" s="166"/>
      <c r="AN12" s="185"/>
      <c r="AO12" s="181"/>
      <c r="AP12" s="186"/>
      <c r="AQ12" s="395">
        <v>1.83931</v>
      </c>
      <c r="AR12" s="395"/>
      <c r="AS12" s="395"/>
      <c r="AT12" s="73"/>
      <c r="AU12" s="73"/>
    </row>
    <row r="13" spans="1:51" ht="26.25" customHeight="1" x14ac:dyDescent="0.15">
      <c r="A13" s="70"/>
      <c r="B13" s="70"/>
      <c r="C13" s="70"/>
      <c r="D13" s="347" t="s">
        <v>276</v>
      </c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70"/>
      <c r="R13" s="70"/>
      <c r="S13" s="101"/>
      <c r="T13" s="9"/>
      <c r="V13" s="349">
        <v>5851</v>
      </c>
      <c r="W13" s="349"/>
      <c r="X13" s="349"/>
      <c r="Y13" s="349"/>
      <c r="Z13" s="166"/>
      <c r="AA13" s="166"/>
      <c r="AB13" s="166"/>
      <c r="AC13" s="166"/>
      <c r="AD13" s="166"/>
      <c r="AE13" s="166"/>
      <c r="AF13" s="349">
        <v>9216</v>
      </c>
      <c r="AG13" s="349"/>
      <c r="AH13" s="349"/>
      <c r="AI13" s="349"/>
      <c r="AJ13" s="166"/>
      <c r="AK13" s="166"/>
      <c r="AL13" s="166"/>
      <c r="AM13" s="166"/>
      <c r="AN13" s="185"/>
      <c r="AO13" s="181"/>
      <c r="AP13" s="186"/>
      <c r="AQ13" s="395">
        <v>1.5751200000000001</v>
      </c>
      <c r="AR13" s="395"/>
      <c r="AS13" s="395"/>
      <c r="AT13" s="73"/>
      <c r="AU13" s="73"/>
    </row>
    <row r="14" spans="1:51" ht="26.25" customHeight="1" x14ac:dyDescent="0.15">
      <c r="A14" s="70"/>
      <c r="B14" s="70"/>
      <c r="C14" s="70"/>
      <c r="D14" s="347" t="s">
        <v>278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70"/>
      <c r="R14" s="70"/>
      <c r="S14" s="101"/>
      <c r="T14" s="9"/>
      <c r="V14" s="349">
        <v>4057</v>
      </c>
      <c r="W14" s="349"/>
      <c r="X14" s="349"/>
      <c r="Y14" s="349"/>
      <c r="Z14" s="166"/>
      <c r="AA14" s="166"/>
      <c r="AB14" s="166"/>
      <c r="AC14" s="166"/>
      <c r="AD14" s="166"/>
      <c r="AE14" s="166"/>
      <c r="AF14" s="349">
        <v>7815</v>
      </c>
      <c r="AG14" s="349"/>
      <c r="AH14" s="349"/>
      <c r="AI14" s="349"/>
      <c r="AJ14" s="166"/>
      <c r="AK14" s="166"/>
      <c r="AL14" s="166"/>
      <c r="AM14" s="166"/>
      <c r="AN14" s="185"/>
      <c r="AO14" s="181"/>
      <c r="AP14" s="186"/>
      <c r="AQ14" s="395">
        <v>1.9262999999999999</v>
      </c>
      <c r="AR14" s="395"/>
      <c r="AS14" s="395"/>
      <c r="AT14" s="6"/>
      <c r="AU14" s="6"/>
    </row>
    <row r="15" spans="1:51" ht="26.25" customHeight="1" x14ac:dyDescent="0.15">
      <c r="A15" s="70"/>
      <c r="B15" s="70"/>
      <c r="C15" s="70"/>
      <c r="D15" s="347" t="s">
        <v>279</v>
      </c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70"/>
      <c r="R15" s="70"/>
      <c r="S15" s="101"/>
      <c r="V15" s="349">
        <v>1844</v>
      </c>
      <c r="W15" s="349"/>
      <c r="X15" s="349"/>
      <c r="Y15" s="349"/>
      <c r="Z15" s="166"/>
      <c r="AA15" s="166"/>
      <c r="AB15" s="166"/>
      <c r="AC15" s="166"/>
      <c r="AD15" s="166"/>
      <c r="AE15" s="166"/>
      <c r="AF15" s="349">
        <v>3963</v>
      </c>
      <c r="AG15" s="349"/>
      <c r="AH15" s="349"/>
      <c r="AI15" s="349"/>
      <c r="AJ15" s="166"/>
      <c r="AK15" s="166"/>
      <c r="AL15" s="166"/>
      <c r="AM15" s="166"/>
      <c r="AN15" s="185"/>
      <c r="AO15" s="181"/>
      <c r="AP15" s="186"/>
      <c r="AQ15" s="395">
        <v>2.14913</v>
      </c>
      <c r="AR15" s="395"/>
      <c r="AS15" s="395"/>
      <c r="AT15" s="6"/>
      <c r="AU15" s="6"/>
    </row>
    <row r="16" spans="1:51" ht="26.25" customHeight="1" x14ac:dyDescent="0.15">
      <c r="A16" s="70"/>
      <c r="B16" s="70"/>
      <c r="C16" s="70"/>
      <c r="D16" s="347" t="s">
        <v>280</v>
      </c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70"/>
      <c r="R16" s="70"/>
      <c r="S16" s="101"/>
      <c r="V16" s="349">
        <v>974</v>
      </c>
      <c r="W16" s="349"/>
      <c r="X16" s="349"/>
      <c r="Y16" s="349"/>
      <c r="Z16" s="166"/>
      <c r="AA16" s="166"/>
      <c r="AB16" s="166"/>
      <c r="AC16" s="166"/>
      <c r="AD16" s="166"/>
      <c r="AE16" s="166"/>
      <c r="AF16" s="349">
        <v>2291</v>
      </c>
      <c r="AG16" s="349"/>
      <c r="AH16" s="349"/>
      <c r="AI16" s="349"/>
      <c r="AJ16" s="166"/>
      <c r="AK16" s="166"/>
      <c r="AL16" s="166"/>
      <c r="AM16" s="166"/>
      <c r="AN16" s="185"/>
      <c r="AO16" s="181"/>
      <c r="AP16" s="186"/>
      <c r="AQ16" s="395">
        <v>2.35216</v>
      </c>
      <c r="AR16" s="395"/>
      <c r="AS16" s="395"/>
      <c r="AT16" s="6"/>
      <c r="AU16" s="6"/>
    </row>
    <row r="17" spans="1:53" ht="26.25" customHeight="1" x14ac:dyDescent="0.15">
      <c r="A17" s="70"/>
      <c r="B17" s="70"/>
      <c r="C17" s="70"/>
      <c r="D17" s="347" t="s">
        <v>281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70"/>
      <c r="R17" s="70"/>
      <c r="S17" s="101"/>
      <c r="V17" s="349">
        <v>137</v>
      </c>
      <c r="W17" s="349"/>
      <c r="X17" s="349"/>
      <c r="Y17" s="349"/>
      <c r="Z17" s="166"/>
      <c r="AA17" s="166"/>
      <c r="AB17" s="166"/>
      <c r="AC17" s="166"/>
      <c r="AD17" s="166"/>
      <c r="AE17" s="166"/>
      <c r="AF17" s="349">
        <v>374</v>
      </c>
      <c r="AG17" s="349"/>
      <c r="AH17" s="349"/>
      <c r="AI17" s="349"/>
      <c r="AJ17" s="166"/>
      <c r="AK17" s="166"/>
      <c r="AL17" s="166"/>
      <c r="AM17" s="166"/>
      <c r="AN17" s="185"/>
      <c r="AO17" s="181"/>
      <c r="AP17" s="186"/>
      <c r="AQ17" s="395">
        <v>2.72993</v>
      </c>
      <c r="AR17" s="395"/>
      <c r="AS17" s="395"/>
      <c r="AT17" s="6"/>
      <c r="AU17" s="6"/>
    </row>
    <row r="18" spans="1:53" ht="26.25" customHeight="1" x14ac:dyDescent="0.15">
      <c r="A18" s="70"/>
      <c r="B18" s="347" t="s">
        <v>282</v>
      </c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70"/>
      <c r="R18" s="70"/>
      <c r="S18" s="101"/>
      <c r="V18" s="349">
        <v>26</v>
      </c>
      <c r="W18" s="349"/>
      <c r="X18" s="349"/>
      <c r="Y18" s="349"/>
      <c r="Z18" s="166"/>
      <c r="AA18" s="166"/>
      <c r="AB18" s="166"/>
      <c r="AC18" s="166"/>
      <c r="AD18" s="166"/>
      <c r="AE18" s="166"/>
      <c r="AF18" s="349">
        <v>64</v>
      </c>
      <c r="AG18" s="349"/>
      <c r="AH18" s="349"/>
      <c r="AI18" s="349"/>
      <c r="AJ18" s="166"/>
      <c r="AK18" s="166"/>
      <c r="AL18" s="166"/>
      <c r="AM18" s="166"/>
      <c r="AN18" s="185"/>
      <c r="AO18" s="181"/>
      <c r="AP18" s="186"/>
      <c r="AQ18" s="395">
        <v>2.4615399999999998</v>
      </c>
      <c r="AR18" s="395"/>
      <c r="AS18" s="395"/>
      <c r="AT18" s="6"/>
      <c r="AU18" s="6"/>
    </row>
    <row r="19" spans="1:53" ht="6.75" customHeight="1" x14ac:dyDescent="0.15">
      <c r="S19" s="75"/>
      <c r="U19" s="402"/>
      <c r="V19" s="402"/>
      <c r="W19" s="402"/>
      <c r="X19" s="402"/>
      <c r="Y19" s="9"/>
      <c r="Z19" s="9"/>
      <c r="AA19" s="9"/>
      <c r="AB19" s="9"/>
      <c r="AC19" s="9"/>
      <c r="AD19" s="9"/>
      <c r="AE19" s="402"/>
      <c r="AF19" s="402"/>
      <c r="AG19" s="402"/>
      <c r="AH19" s="402"/>
      <c r="AI19" s="9"/>
      <c r="AJ19" s="9"/>
      <c r="AK19" s="9"/>
      <c r="AL19" s="72"/>
      <c r="AM19" s="72"/>
      <c r="AO19" s="102"/>
      <c r="AP19" s="406"/>
      <c r="AQ19" s="406"/>
      <c r="AR19" s="406"/>
      <c r="AS19" s="48"/>
      <c r="AT19" s="48"/>
      <c r="AU19" s="62"/>
      <c r="AV19" s="62"/>
      <c r="AW19" s="62"/>
      <c r="AX19" s="62"/>
    </row>
    <row r="20" spans="1:53" ht="6.75" customHeight="1" x14ac:dyDescent="0.1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1:53" ht="13.5" x14ac:dyDescent="0.15">
      <c r="AO21" s="362" t="s">
        <v>668</v>
      </c>
      <c r="AP21" s="363"/>
      <c r="AQ21" s="363"/>
      <c r="AR21" s="363"/>
      <c r="AS21" s="363"/>
      <c r="AT21" s="363"/>
      <c r="AU21" s="363"/>
      <c r="AV21" s="363"/>
      <c r="AW21" s="363"/>
      <c r="AX21" s="363"/>
      <c r="AY21" s="53"/>
      <c r="AZ21" s="53"/>
    </row>
    <row r="22" spans="1:53" ht="15" customHeight="1" x14ac:dyDescent="0.15"/>
    <row r="23" spans="1:53" ht="15" customHeight="1" x14ac:dyDescent="0.15">
      <c r="A23" s="51" t="s">
        <v>287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</row>
    <row r="24" spans="1:53" ht="13.5" customHeight="1" x14ac:dyDescent="0.15">
      <c r="AM24" s="362" t="s">
        <v>671</v>
      </c>
      <c r="AN24" s="363"/>
      <c r="AO24" s="363"/>
      <c r="AP24" s="363"/>
      <c r="AQ24" s="363"/>
      <c r="AR24" s="363"/>
      <c r="AS24" s="363"/>
      <c r="AT24" s="363"/>
      <c r="AU24" s="363"/>
      <c r="AV24" s="363"/>
      <c r="AW24" s="363"/>
      <c r="AX24" s="363"/>
      <c r="AY24" s="363"/>
      <c r="BA24" s="53"/>
    </row>
    <row r="25" spans="1:53" ht="6.75" customHeight="1" x14ac:dyDescent="0.15"/>
    <row r="26" spans="1:53" ht="21" customHeight="1" x14ac:dyDescent="0.15">
      <c r="A26" s="353" t="s">
        <v>289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65"/>
      <c r="S26" s="356" t="s">
        <v>290</v>
      </c>
      <c r="T26" s="353"/>
      <c r="U26" s="353"/>
      <c r="V26" s="353"/>
      <c r="W26" s="353"/>
      <c r="X26" s="353"/>
      <c r="Y26" s="353"/>
      <c r="Z26" s="357"/>
      <c r="AA26" s="356" t="s">
        <v>292</v>
      </c>
      <c r="AB26" s="353"/>
      <c r="AC26" s="353"/>
      <c r="AD26" s="353"/>
      <c r="AE26" s="353"/>
      <c r="AF26" s="353"/>
      <c r="AG26" s="353"/>
      <c r="AH26" s="357"/>
      <c r="AI26" s="396" t="s">
        <v>293</v>
      </c>
      <c r="AJ26" s="397"/>
      <c r="AK26" s="397"/>
      <c r="AL26" s="397"/>
      <c r="AM26" s="397"/>
      <c r="AN26" s="397"/>
      <c r="AO26" s="397"/>
      <c r="AP26" s="403"/>
      <c r="AQ26" s="396" t="s">
        <v>295</v>
      </c>
      <c r="AR26" s="397"/>
      <c r="AS26" s="397"/>
      <c r="AT26" s="397"/>
      <c r="AU26" s="397"/>
      <c r="AV26" s="397"/>
      <c r="AW26" s="397"/>
      <c r="AX26" s="397"/>
      <c r="AY26" s="397"/>
    </row>
    <row r="27" spans="1:53" ht="21" customHeight="1" x14ac:dyDescent="0.15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54"/>
      <c r="S27" s="358"/>
      <c r="T27" s="354"/>
      <c r="U27" s="354"/>
      <c r="V27" s="354"/>
      <c r="W27" s="354"/>
      <c r="X27" s="354"/>
      <c r="Y27" s="354"/>
      <c r="Z27" s="359"/>
      <c r="AA27" s="358"/>
      <c r="AB27" s="354"/>
      <c r="AC27" s="354"/>
      <c r="AD27" s="354"/>
      <c r="AE27" s="354"/>
      <c r="AF27" s="354"/>
      <c r="AG27" s="354"/>
      <c r="AH27" s="359"/>
      <c r="AI27" s="398"/>
      <c r="AJ27" s="399"/>
      <c r="AK27" s="399"/>
      <c r="AL27" s="399"/>
      <c r="AM27" s="399"/>
      <c r="AN27" s="399"/>
      <c r="AO27" s="399"/>
      <c r="AP27" s="404"/>
      <c r="AQ27" s="398"/>
      <c r="AR27" s="399"/>
      <c r="AS27" s="399"/>
      <c r="AT27" s="399"/>
      <c r="AU27" s="399"/>
      <c r="AV27" s="399"/>
      <c r="AW27" s="399"/>
      <c r="AX27" s="399"/>
      <c r="AY27" s="399"/>
    </row>
    <row r="28" spans="1:53" ht="21" customHeight="1" x14ac:dyDescent="0.15">
      <c r="A28" s="355"/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67"/>
      <c r="S28" s="360"/>
      <c r="T28" s="355"/>
      <c r="U28" s="355"/>
      <c r="V28" s="355"/>
      <c r="W28" s="355"/>
      <c r="X28" s="355"/>
      <c r="Y28" s="355"/>
      <c r="Z28" s="361"/>
      <c r="AA28" s="360"/>
      <c r="AB28" s="355"/>
      <c r="AC28" s="355"/>
      <c r="AD28" s="355"/>
      <c r="AE28" s="355"/>
      <c r="AF28" s="355"/>
      <c r="AG28" s="355"/>
      <c r="AH28" s="361"/>
      <c r="AI28" s="400"/>
      <c r="AJ28" s="401"/>
      <c r="AK28" s="401"/>
      <c r="AL28" s="401"/>
      <c r="AM28" s="401"/>
      <c r="AN28" s="401"/>
      <c r="AO28" s="401"/>
      <c r="AP28" s="405"/>
      <c r="AQ28" s="400"/>
      <c r="AR28" s="401"/>
      <c r="AS28" s="401"/>
      <c r="AT28" s="401"/>
      <c r="AU28" s="401"/>
      <c r="AV28" s="401"/>
      <c r="AW28" s="401"/>
      <c r="AX28" s="401"/>
      <c r="AY28" s="401"/>
    </row>
    <row r="29" spans="1:53" ht="6.75" customHeight="1" x14ac:dyDescent="0.1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5"/>
      <c r="T29" s="96"/>
      <c r="U29" s="96"/>
      <c r="V29" s="96"/>
      <c r="W29" s="96"/>
      <c r="X29" s="96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1:53" ht="26.25" customHeight="1" x14ac:dyDescent="0.15">
      <c r="A30" s="354" t="s">
        <v>298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54"/>
      <c r="S30" s="55"/>
      <c r="T30" s="9"/>
      <c r="U30" s="349">
        <v>22106</v>
      </c>
      <c r="V30" s="349"/>
      <c r="W30" s="349"/>
      <c r="X30" s="349"/>
      <c r="Y30" s="166"/>
      <c r="Z30" s="166"/>
      <c r="AA30" s="166"/>
      <c r="AB30" s="166"/>
      <c r="AC30" s="349">
        <v>50532</v>
      </c>
      <c r="AD30" s="349"/>
      <c r="AE30" s="349"/>
      <c r="AF30" s="349"/>
      <c r="AG30" s="166"/>
      <c r="AH30" s="161"/>
      <c r="AI30" s="161"/>
      <c r="AJ30" s="161"/>
      <c r="AK30" s="349">
        <v>33358</v>
      </c>
      <c r="AL30" s="349"/>
      <c r="AM30" s="349"/>
      <c r="AN30" s="349"/>
      <c r="AO30" s="9"/>
      <c r="AP30" s="103"/>
      <c r="AQ30" s="103"/>
      <c r="AR30" s="103"/>
      <c r="AS30" s="394">
        <f>AC30/U30</f>
        <v>2.2858952320636932</v>
      </c>
      <c r="AT30" s="394"/>
      <c r="AU30" s="394"/>
      <c r="AV30" s="394"/>
      <c r="AW30" s="104"/>
    </row>
    <row r="31" spans="1:53" ht="19.5" customHeight="1" x14ac:dyDescent="0.1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101"/>
      <c r="T31" s="9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86"/>
      <c r="AI31" s="186"/>
      <c r="AJ31" s="186"/>
      <c r="AK31" s="166"/>
      <c r="AL31" s="166"/>
      <c r="AM31" s="166"/>
      <c r="AN31" s="166"/>
      <c r="AO31" s="9"/>
      <c r="AP31" s="103"/>
      <c r="AQ31" s="103"/>
      <c r="AR31" s="103"/>
      <c r="AS31" s="104"/>
      <c r="AT31" s="104"/>
      <c r="AU31" s="104"/>
      <c r="AV31" s="104"/>
      <c r="AW31" s="104"/>
    </row>
    <row r="32" spans="1:53" ht="26.25" customHeight="1" x14ac:dyDescent="0.15">
      <c r="B32" s="70"/>
      <c r="C32" s="347" t="s">
        <v>299</v>
      </c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105"/>
      <c r="R32" s="105"/>
      <c r="S32" s="106"/>
      <c r="T32" s="9"/>
      <c r="U32" s="392">
        <v>22081</v>
      </c>
      <c r="V32" s="392"/>
      <c r="W32" s="392"/>
      <c r="X32" s="392"/>
      <c r="Y32" s="187"/>
      <c r="Z32" s="187"/>
      <c r="AA32" s="187"/>
      <c r="AB32" s="187"/>
      <c r="AC32" s="392">
        <v>50480</v>
      </c>
      <c r="AD32" s="392"/>
      <c r="AE32" s="392"/>
      <c r="AF32" s="392"/>
      <c r="AG32" s="187"/>
      <c r="AH32" s="188"/>
      <c r="AI32" s="188"/>
      <c r="AJ32" s="188"/>
      <c r="AK32" s="392">
        <v>33325</v>
      </c>
      <c r="AL32" s="392"/>
      <c r="AM32" s="392"/>
      <c r="AN32" s="392"/>
      <c r="AO32" s="59"/>
      <c r="AP32" s="103"/>
      <c r="AQ32" s="103"/>
      <c r="AR32" s="103"/>
      <c r="AS32" s="394">
        <f>AC32/U32</f>
        <v>2.28612834563652</v>
      </c>
      <c r="AT32" s="394"/>
      <c r="AU32" s="394"/>
      <c r="AV32" s="394"/>
      <c r="AW32" s="104"/>
    </row>
    <row r="33" spans="1:52" ht="26.25" customHeight="1" x14ac:dyDescent="0.15">
      <c r="B33" s="70"/>
      <c r="C33" s="70"/>
      <c r="D33" s="347" t="s">
        <v>301</v>
      </c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105"/>
      <c r="R33" s="105"/>
      <c r="S33" s="106"/>
      <c r="T33" s="9"/>
      <c r="U33" s="392">
        <v>21982</v>
      </c>
      <c r="V33" s="392"/>
      <c r="W33" s="392"/>
      <c r="X33" s="392"/>
      <c r="Y33" s="187"/>
      <c r="Z33" s="187"/>
      <c r="AA33" s="187"/>
      <c r="AB33" s="187"/>
      <c r="AC33" s="392">
        <v>50332</v>
      </c>
      <c r="AD33" s="392"/>
      <c r="AE33" s="392"/>
      <c r="AF33" s="392"/>
      <c r="AG33" s="187"/>
      <c r="AH33" s="189"/>
      <c r="AI33" s="189"/>
      <c r="AJ33" s="189"/>
      <c r="AK33" s="392">
        <v>33205</v>
      </c>
      <c r="AL33" s="392"/>
      <c r="AM33" s="392"/>
      <c r="AN33" s="392"/>
      <c r="AO33" s="59"/>
      <c r="AP33" s="103"/>
      <c r="AQ33" s="103"/>
      <c r="AR33" s="103"/>
      <c r="AS33" s="394">
        <f t="shared" ref="AS33:AS39" si="0">AC33/U33</f>
        <v>2.2896915658265855</v>
      </c>
      <c r="AT33" s="394"/>
      <c r="AU33" s="394"/>
      <c r="AV33" s="394"/>
      <c r="AW33" s="104"/>
    </row>
    <row r="34" spans="1:52" ht="26.25" customHeight="1" x14ac:dyDescent="0.15">
      <c r="B34" s="70"/>
      <c r="C34" s="70"/>
      <c r="D34" s="70"/>
      <c r="E34" s="347" t="s">
        <v>305</v>
      </c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105"/>
      <c r="R34" s="105"/>
      <c r="S34" s="106"/>
      <c r="T34" s="9"/>
      <c r="U34" s="392">
        <v>20021</v>
      </c>
      <c r="V34" s="392"/>
      <c r="W34" s="392"/>
      <c r="X34" s="392"/>
      <c r="Y34" s="187"/>
      <c r="Z34" s="187"/>
      <c r="AA34" s="187"/>
      <c r="AB34" s="187"/>
      <c r="AC34" s="392">
        <v>47033</v>
      </c>
      <c r="AD34" s="392"/>
      <c r="AE34" s="392"/>
      <c r="AF34" s="392"/>
      <c r="AG34" s="187"/>
      <c r="AH34" s="189"/>
      <c r="AI34" s="189"/>
      <c r="AJ34" s="189"/>
      <c r="AK34" s="393">
        <v>30781</v>
      </c>
      <c r="AL34" s="393"/>
      <c r="AM34" s="393"/>
      <c r="AN34" s="393"/>
      <c r="AO34" s="29"/>
      <c r="AP34" s="103"/>
      <c r="AQ34" s="103"/>
      <c r="AR34" s="103"/>
      <c r="AS34" s="394">
        <f t="shared" si="0"/>
        <v>2.3491833574746517</v>
      </c>
      <c r="AT34" s="394"/>
      <c r="AU34" s="394"/>
      <c r="AV34" s="394"/>
      <c r="AW34" s="104"/>
    </row>
    <row r="35" spans="1:52" ht="26.25" customHeight="1" x14ac:dyDescent="0.15">
      <c r="B35" s="70"/>
      <c r="C35" s="70"/>
      <c r="D35" s="70"/>
      <c r="E35" s="351" t="s">
        <v>306</v>
      </c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105"/>
      <c r="R35" s="105"/>
      <c r="S35" s="106"/>
      <c r="T35" s="9"/>
      <c r="U35" s="392">
        <v>670</v>
      </c>
      <c r="V35" s="392"/>
      <c r="W35" s="392"/>
      <c r="X35" s="392"/>
      <c r="Y35" s="187"/>
      <c r="Z35" s="187"/>
      <c r="AA35" s="187"/>
      <c r="AB35" s="187"/>
      <c r="AC35" s="392">
        <v>1172</v>
      </c>
      <c r="AD35" s="392"/>
      <c r="AE35" s="392"/>
      <c r="AF35" s="392"/>
      <c r="AG35" s="187"/>
      <c r="AH35" s="189"/>
      <c r="AI35" s="189"/>
      <c r="AJ35" s="189"/>
      <c r="AK35" s="393">
        <v>884</v>
      </c>
      <c r="AL35" s="393"/>
      <c r="AM35" s="393"/>
      <c r="AN35" s="393"/>
      <c r="AO35" s="29"/>
      <c r="AP35" s="103"/>
      <c r="AQ35" s="103"/>
      <c r="AR35" s="103"/>
      <c r="AS35" s="394">
        <f t="shared" si="0"/>
        <v>1.7492537313432837</v>
      </c>
      <c r="AT35" s="394"/>
      <c r="AU35" s="394"/>
      <c r="AV35" s="394"/>
      <c r="AW35" s="104"/>
    </row>
    <row r="36" spans="1:52" ht="26.25" customHeight="1" x14ac:dyDescent="0.15">
      <c r="B36" s="70"/>
      <c r="C36" s="70"/>
      <c r="D36" s="70"/>
      <c r="E36" s="347" t="s">
        <v>308</v>
      </c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105"/>
      <c r="R36" s="105"/>
      <c r="S36" s="106"/>
      <c r="T36" s="9"/>
      <c r="U36" s="392">
        <v>1267</v>
      </c>
      <c r="V36" s="392"/>
      <c r="W36" s="392"/>
      <c r="X36" s="392"/>
      <c r="Y36" s="187"/>
      <c r="Z36" s="187"/>
      <c r="AA36" s="187"/>
      <c r="AB36" s="187"/>
      <c r="AC36" s="392">
        <v>2068</v>
      </c>
      <c r="AD36" s="392"/>
      <c r="AE36" s="392"/>
      <c r="AF36" s="392"/>
      <c r="AG36" s="187"/>
      <c r="AH36" s="189"/>
      <c r="AI36" s="189"/>
      <c r="AJ36" s="189"/>
      <c r="AK36" s="393">
        <v>1505</v>
      </c>
      <c r="AL36" s="393"/>
      <c r="AM36" s="393"/>
      <c r="AN36" s="393"/>
      <c r="AO36" s="29"/>
      <c r="AP36" s="103"/>
      <c r="AQ36" s="103"/>
      <c r="AR36" s="103"/>
      <c r="AS36" s="394">
        <f t="shared" si="0"/>
        <v>1.6322020520915548</v>
      </c>
      <c r="AT36" s="394"/>
      <c r="AU36" s="394"/>
      <c r="AV36" s="394"/>
      <c r="AW36" s="104"/>
    </row>
    <row r="37" spans="1:52" ht="26.25" customHeight="1" x14ac:dyDescent="0.15">
      <c r="B37" s="70"/>
      <c r="C37" s="70"/>
      <c r="D37" s="70"/>
      <c r="E37" s="347" t="s">
        <v>283</v>
      </c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105"/>
      <c r="R37" s="105"/>
      <c r="S37" s="106"/>
      <c r="T37" s="9"/>
      <c r="U37" s="392">
        <v>24</v>
      </c>
      <c r="V37" s="392"/>
      <c r="W37" s="392"/>
      <c r="X37" s="392"/>
      <c r="Y37" s="187"/>
      <c r="Z37" s="187"/>
      <c r="AA37" s="187"/>
      <c r="AB37" s="187"/>
      <c r="AC37" s="392">
        <v>59</v>
      </c>
      <c r="AD37" s="392"/>
      <c r="AE37" s="392"/>
      <c r="AF37" s="392"/>
      <c r="AG37" s="187"/>
      <c r="AH37" s="189"/>
      <c r="AI37" s="189"/>
      <c r="AJ37" s="189"/>
      <c r="AK37" s="393">
        <v>35</v>
      </c>
      <c r="AL37" s="393"/>
      <c r="AM37" s="393"/>
      <c r="AN37" s="393"/>
      <c r="AO37" s="29"/>
      <c r="AP37" s="103"/>
      <c r="AQ37" s="103"/>
      <c r="AR37" s="103"/>
      <c r="AS37" s="394">
        <f t="shared" si="0"/>
        <v>2.4583333333333335</v>
      </c>
      <c r="AT37" s="394"/>
      <c r="AU37" s="394"/>
      <c r="AV37" s="394"/>
      <c r="AW37" s="104"/>
    </row>
    <row r="38" spans="1:52" ht="26.25" customHeight="1" x14ac:dyDescent="0.15">
      <c r="B38" s="70"/>
      <c r="C38" s="70"/>
      <c r="D38" s="347" t="s">
        <v>313</v>
      </c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105"/>
      <c r="R38" s="105"/>
      <c r="S38" s="106"/>
      <c r="T38" s="9"/>
      <c r="U38" s="392">
        <v>99</v>
      </c>
      <c r="V38" s="392"/>
      <c r="W38" s="392"/>
      <c r="X38" s="392"/>
      <c r="Y38" s="187"/>
      <c r="Z38" s="187"/>
      <c r="AA38" s="187"/>
      <c r="AB38" s="187"/>
      <c r="AC38" s="392">
        <v>148</v>
      </c>
      <c r="AD38" s="392"/>
      <c r="AE38" s="392"/>
      <c r="AF38" s="392"/>
      <c r="AG38" s="187"/>
      <c r="AH38" s="189"/>
      <c r="AI38" s="189"/>
      <c r="AJ38" s="189"/>
      <c r="AK38" s="393">
        <v>120</v>
      </c>
      <c r="AL38" s="393"/>
      <c r="AM38" s="393"/>
      <c r="AN38" s="393"/>
      <c r="AO38" s="29"/>
      <c r="AP38" s="103"/>
      <c r="AQ38" s="103"/>
      <c r="AR38" s="103"/>
      <c r="AS38" s="394">
        <f t="shared" si="0"/>
        <v>1.494949494949495</v>
      </c>
      <c r="AT38" s="394"/>
      <c r="AU38" s="394"/>
      <c r="AV38" s="394"/>
      <c r="AW38" s="104"/>
    </row>
    <row r="39" spans="1:52" ht="26.25" customHeight="1" x14ac:dyDescent="0.15">
      <c r="B39" s="70"/>
      <c r="C39" s="347" t="s">
        <v>315</v>
      </c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105"/>
      <c r="R39" s="105"/>
      <c r="S39" s="106"/>
      <c r="T39" s="9"/>
      <c r="U39" s="391">
        <v>25</v>
      </c>
      <c r="V39" s="391"/>
      <c r="W39" s="391"/>
      <c r="X39" s="391"/>
      <c r="Y39" s="190"/>
      <c r="Z39" s="187"/>
      <c r="AA39" s="187"/>
      <c r="AB39" s="187"/>
      <c r="AC39" s="392">
        <v>52</v>
      </c>
      <c r="AD39" s="392"/>
      <c r="AE39" s="392"/>
      <c r="AF39" s="392"/>
      <c r="AG39" s="187"/>
      <c r="AH39" s="189"/>
      <c r="AI39" s="189"/>
      <c r="AJ39" s="189"/>
      <c r="AK39" s="393">
        <v>33</v>
      </c>
      <c r="AL39" s="393"/>
      <c r="AM39" s="393"/>
      <c r="AN39" s="393"/>
      <c r="AO39" s="29"/>
      <c r="AP39" s="103"/>
      <c r="AQ39" s="103"/>
      <c r="AR39" s="103"/>
      <c r="AS39" s="394">
        <f t="shared" si="0"/>
        <v>2.08</v>
      </c>
      <c r="AT39" s="394"/>
      <c r="AU39" s="394"/>
      <c r="AV39" s="394"/>
      <c r="AW39" s="104"/>
    </row>
    <row r="40" spans="1:52" ht="6.75" customHeight="1" x14ac:dyDescent="0.15">
      <c r="P40" s="62"/>
      <c r="Q40" s="62"/>
      <c r="R40" s="62"/>
      <c r="S40" s="75"/>
      <c r="T40" s="62"/>
      <c r="U40" s="62"/>
      <c r="V40" s="62"/>
      <c r="W40" s="62"/>
      <c r="X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</row>
    <row r="41" spans="1:52" ht="6.75" customHeight="1" x14ac:dyDescent="0.1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</row>
    <row r="42" spans="1:52" ht="13.5" x14ac:dyDescent="0.15">
      <c r="AP42" s="362" t="s">
        <v>667</v>
      </c>
      <c r="AQ42" s="363"/>
      <c r="AR42" s="363"/>
      <c r="AS42" s="363"/>
      <c r="AT42" s="363"/>
      <c r="AU42" s="363"/>
      <c r="AV42" s="363"/>
      <c r="AW42" s="363"/>
      <c r="AX42" s="363"/>
      <c r="AY42" s="363"/>
      <c r="AZ42" s="53"/>
    </row>
  </sheetData>
  <mergeCells count="102">
    <mergeCell ref="AP42:AY42"/>
    <mergeCell ref="A4:Q6"/>
    <mergeCell ref="U4:Z6"/>
    <mergeCell ref="AE4:AJ6"/>
    <mergeCell ref="AO4:AU6"/>
    <mergeCell ref="B8:P8"/>
    <mergeCell ref="V8:Y8"/>
    <mergeCell ref="AE8:AI8"/>
    <mergeCell ref="AQ8:AS8"/>
    <mergeCell ref="B11:P11"/>
    <mergeCell ref="V11:Y11"/>
    <mergeCell ref="AF11:AI11"/>
    <mergeCell ref="AQ11:AS11"/>
    <mergeCell ref="B12:P12"/>
    <mergeCell ref="V12:Y12"/>
    <mergeCell ref="AF12:AI12"/>
    <mergeCell ref="AQ12:AS12"/>
    <mergeCell ref="D16:P16"/>
    <mergeCell ref="V16:Y16"/>
    <mergeCell ref="AF16:AI16"/>
    <mergeCell ref="AQ16:AS16"/>
    <mergeCell ref="D17:P17"/>
    <mergeCell ref="V17:Y17"/>
    <mergeCell ref="AF17:AI17"/>
    <mergeCell ref="AL2:AX2"/>
    <mergeCell ref="AF9:AI9"/>
    <mergeCell ref="B10:P10"/>
    <mergeCell ref="V10:Y10"/>
    <mergeCell ref="AF10:AI10"/>
    <mergeCell ref="AQ10:AS10"/>
    <mergeCell ref="D15:P15"/>
    <mergeCell ref="V15:Y15"/>
    <mergeCell ref="AF15:AI15"/>
    <mergeCell ref="AQ15:AS15"/>
    <mergeCell ref="D13:P13"/>
    <mergeCell ref="V13:Y13"/>
    <mergeCell ref="AF13:AI13"/>
    <mergeCell ref="AQ13:AS13"/>
    <mergeCell ref="D14:P14"/>
    <mergeCell ref="V14:Y14"/>
    <mergeCell ref="AF14:AI14"/>
    <mergeCell ref="AQ14:AS14"/>
    <mergeCell ref="AQ17:AS17"/>
    <mergeCell ref="AQ26:AY28"/>
    <mergeCell ref="B18:P18"/>
    <mergeCell ref="V18:Y18"/>
    <mergeCell ref="AF18:AI18"/>
    <mergeCell ref="AQ18:AS18"/>
    <mergeCell ref="U19:X19"/>
    <mergeCell ref="AM24:AY24"/>
    <mergeCell ref="AA26:AH28"/>
    <mergeCell ref="AI26:AP28"/>
    <mergeCell ref="AE19:AH19"/>
    <mergeCell ref="AP19:AR19"/>
    <mergeCell ref="AO21:AX21"/>
    <mergeCell ref="C32:P32"/>
    <mergeCell ref="U32:X32"/>
    <mergeCell ref="AC32:AF32"/>
    <mergeCell ref="AK32:AN32"/>
    <mergeCell ref="AS32:AV32"/>
    <mergeCell ref="A26:Q28"/>
    <mergeCell ref="S26:Z28"/>
    <mergeCell ref="A30:Q30"/>
    <mergeCell ref="U30:X30"/>
    <mergeCell ref="AC30:AF30"/>
    <mergeCell ref="AK30:AN30"/>
    <mergeCell ref="AS30:AV30"/>
    <mergeCell ref="E35:P35"/>
    <mergeCell ref="U35:X35"/>
    <mergeCell ref="AC35:AF35"/>
    <mergeCell ref="AK35:AN35"/>
    <mergeCell ref="AS35:AV35"/>
    <mergeCell ref="E36:P36"/>
    <mergeCell ref="U36:X36"/>
    <mergeCell ref="AC36:AF36"/>
    <mergeCell ref="AK36:AN36"/>
    <mergeCell ref="AS36:AV36"/>
    <mergeCell ref="E34:P34"/>
    <mergeCell ref="U34:X34"/>
    <mergeCell ref="AC34:AF34"/>
    <mergeCell ref="AK34:AN34"/>
    <mergeCell ref="D33:P33"/>
    <mergeCell ref="U33:X33"/>
    <mergeCell ref="AC33:AF33"/>
    <mergeCell ref="AK33:AN33"/>
    <mergeCell ref="AS33:AV33"/>
    <mergeCell ref="AS34:AV34"/>
    <mergeCell ref="C39:P39"/>
    <mergeCell ref="U39:X39"/>
    <mergeCell ref="AC39:AF39"/>
    <mergeCell ref="AK39:AN39"/>
    <mergeCell ref="AS39:AV39"/>
    <mergeCell ref="E37:P37"/>
    <mergeCell ref="U37:X37"/>
    <mergeCell ref="AC37:AF37"/>
    <mergeCell ref="AK37:AN37"/>
    <mergeCell ref="AS37:AV37"/>
    <mergeCell ref="D38:P38"/>
    <mergeCell ref="U38:X38"/>
    <mergeCell ref="AC38:AF38"/>
    <mergeCell ref="AK38:AN38"/>
    <mergeCell ref="AS38:AV38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BC51"/>
  <sheetViews>
    <sheetView view="pageBreakPreview" zoomScaleNormal="100" zoomScaleSheetLayoutView="100" workbookViewId="0"/>
  </sheetViews>
  <sheetFormatPr defaultColWidth="9" defaultRowHeight="12" x14ac:dyDescent="0.15"/>
  <cols>
    <col min="1" max="2" width="1.625" style="50" customWidth="1"/>
    <col min="3" max="3" width="1.75" style="50" customWidth="1"/>
    <col min="4" max="6" width="1.625" style="50" customWidth="1"/>
    <col min="7" max="7" width="1.875" style="50" customWidth="1"/>
    <col min="8" max="8" width="1.375" style="50" customWidth="1"/>
    <col min="9" max="37" width="1.625" style="50" customWidth="1"/>
    <col min="38" max="38" width="0.5" style="50" customWidth="1"/>
    <col min="39" max="66" width="1.625" style="50" customWidth="1"/>
    <col min="67" max="67" width="9" style="50" bestFit="1"/>
    <col min="68" max="16384" width="9" style="50"/>
  </cols>
  <sheetData>
    <row r="1" spans="1:55" ht="15" customHeight="1" x14ac:dyDescent="0.15">
      <c r="A1" s="51" t="s">
        <v>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55" ht="13.5" customHeight="1" x14ac:dyDescent="0.15">
      <c r="AH2" s="362" t="s">
        <v>671</v>
      </c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B2" s="362"/>
    </row>
    <row r="3" spans="1:55" ht="5.25" customHeight="1" x14ac:dyDescent="0.15"/>
    <row r="4" spans="1:55" ht="23.25" customHeight="1" x14ac:dyDescent="0.15">
      <c r="A4" s="64"/>
      <c r="B4" s="64"/>
      <c r="C4" s="64"/>
      <c r="D4" s="64"/>
      <c r="E4" s="64"/>
      <c r="F4" s="64"/>
      <c r="G4" s="64"/>
      <c r="H4" s="107"/>
      <c r="I4" s="436" t="s">
        <v>252</v>
      </c>
      <c r="J4" s="436"/>
      <c r="K4" s="436"/>
      <c r="L4" s="436"/>
      <c r="M4" s="436"/>
      <c r="N4" s="373" t="s">
        <v>32</v>
      </c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374"/>
      <c r="AP4" s="374"/>
      <c r="AQ4" s="374"/>
      <c r="AR4" s="374"/>
      <c r="AS4" s="374"/>
      <c r="AT4" s="374"/>
      <c r="AU4" s="374"/>
      <c r="AV4" s="374"/>
      <c r="AW4" s="375"/>
      <c r="AX4" s="396" t="s">
        <v>316</v>
      </c>
      <c r="AY4" s="397"/>
      <c r="AZ4" s="397"/>
      <c r="BA4" s="397"/>
      <c r="BB4" s="397"/>
    </row>
    <row r="5" spans="1:55" ht="23.25" customHeight="1" x14ac:dyDescent="0.15">
      <c r="B5" s="50" t="s">
        <v>317</v>
      </c>
      <c r="H5" s="108"/>
      <c r="I5" s="427"/>
      <c r="J5" s="427"/>
      <c r="K5" s="427"/>
      <c r="L5" s="427"/>
      <c r="M5" s="427"/>
      <c r="N5" s="109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437" t="s">
        <v>254</v>
      </c>
      <c r="AA5" s="438"/>
      <c r="AB5" s="438"/>
      <c r="AC5" s="438"/>
      <c r="AD5" s="439"/>
      <c r="AE5" s="442" t="s">
        <v>288</v>
      </c>
      <c r="AF5" s="443"/>
      <c r="AG5" s="443"/>
      <c r="AH5" s="443"/>
      <c r="AI5" s="444"/>
      <c r="AJ5" s="442" t="s">
        <v>318</v>
      </c>
      <c r="AK5" s="443"/>
      <c r="AL5" s="443"/>
      <c r="AM5" s="443"/>
      <c r="AN5" s="443"/>
      <c r="AO5" s="444"/>
      <c r="AP5" s="442" t="s">
        <v>319</v>
      </c>
      <c r="AQ5" s="443"/>
      <c r="AR5" s="443"/>
      <c r="AS5" s="444"/>
      <c r="AT5" s="442" t="s">
        <v>262</v>
      </c>
      <c r="AU5" s="443"/>
      <c r="AV5" s="443"/>
      <c r="AW5" s="444"/>
      <c r="AX5" s="398"/>
      <c r="AY5" s="399"/>
      <c r="AZ5" s="399"/>
      <c r="BA5" s="399"/>
      <c r="BB5" s="399"/>
      <c r="BC5" s="115"/>
    </row>
    <row r="6" spans="1:55" ht="23.25" customHeight="1" x14ac:dyDescent="0.15">
      <c r="C6" s="354" t="s">
        <v>185</v>
      </c>
      <c r="D6" s="354"/>
      <c r="E6" s="354"/>
      <c r="F6" s="354"/>
      <c r="G6" s="354"/>
      <c r="H6" s="108"/>
      <c r="I6" s="427"/>
      <c r="J6" s="427"/>
      <c r="K6" s="427"/>
      <c r="L6" s="427"/>
      <c r="M6" s="427"/>
      <c r="N6" s="358" t="s">
        <v>201</v>
      </c>
      <c r="O6" s="354"/>
      <c r="P6" s="354"/>
      <c r="Q6" s="354"/>
      <c r="R6" s="354"/>
      <c r="S6" s="359"/>
      <c r="T6" s="369" t="s">
        <v>292</v>
      </c>
      <c r="U6" s="370"/>
      <c r="V6" s="370"/>
      <c r="W6" s="370"/>
      <c r="X6" s="370"/>
      <c r="Y6" s="370"/>
      <c r="Z6" s="412"/>
      <c r="AA6" s="440"/>
      <c r="AB6" s="440"/>
      <c r="AC6" s="440"/>
      <c r="AD6" s="410"/>
      <c r="AE6" s="398"/>
      <c r="AF6" s="399"/>
      <c r="AG6" s="399"/>
      <c r="AH6" s="399"/>
      <c r="AI6" s="404"/>
      <c r="AJ6" s="398"/>
      <c r="AK6" s="399"/>
      <c r="AL6" s="399"/>
      <c r="AM6" s="399"/>
      <c r="AN6" s="399"/>
      <c r="AO6" s="404"/>
      <c r="AP6" s="398"/>
      <c r="AQ6" s="399"/>
      <c r="AR6" s="399"/>
      <c r="AS6" s="404"/>
      <c r="AT6" s="398"/>
      <c r="AU6" s="399"/>
      <c r="AV6" s="399"/>
      <c r="AW6" s="404"/>
      <c r="AX6" s="398"/>
      <c r="AY6" s="399"/>
      <c r="AZ6" s="399"/>
      <c r="BA6" s="399"/>
      <c r="BB6" s="399"/>
      <c r="BC6" s="115"/>
    </row>
    <row r="7" spans="1:55" ht="23.25" customHeight="1" x14ac:dyDescent="0.15">
      <c r="A7" s="95"/>
      <c r="B7" s="95"/>
      <c r="C7" s="95"/>
      <c r="D7" s="95"/>
      <c r="E7" s="95"/>
      <c r="F7" s="95"/>
      <c r="G7" s="95"/>
      <c r="H7" s="117"/>
      <c r="I7" s="427"/>
      <c r="J7" s="427"/>
      <c r="K7" s="427"/>
      <c r="L7" s="427"/>
      <c r="M7" s="427"/>
      <c r="N7" s="360"/>
      <c r="O7" s="355"/>
      <c r="P7" s="355"/>
      <c r="Q7" s="355"/>
      <c r="R7" s="355"/>
      <c r="S7" s="361"/>
      <c r="T7" s="360"/>
      <c r="U7" s="355"/>
      <c r="V7" s="355"/>
      <c r="W7" s="355"/>
      <c r="X7" s="355"/>
      <c r="Y7" s="355"/>
      <c r="Z7" s="415"/>
      <c r="AA7" s="441"/>
      <c r="AB7" s="441"/>
      <c r="AC7" s="441"/>
      <c r="AD7" s="413"/>
      <c r="AE7" s="400"/>
      <c r="AF7" s="401"/>
      <c r="AG7" s="401"/>
      <c r="AH7" s="401"/>
      <c r="AI7" s="405"/>
      <c r="AJ7" s="400"/>
      <c r="AK7" s="401"/>
      <c r="AL7" s="401"/>
      <c r="AM7" s="401"/>
      <c r="AN7" s="401"/>
      <c r="AO7" s="405"/>
      <c r="AP7" s="400"/>
      <c r="AQ7" s="401"/>
      <c r="AR7" s="401"/>
      <c r="AS7" s="405"/>
      <c r="AT7" s="400"/>
      <c r="AU7" s="401"/>
      <c r="AV7" s="401"/>
      <c r="AW7" s="405"/>
      <c r="AX7" s="400"/>
      <c r="AY7" s="401"/>
      <c r="AZ7" s="401"/>
      <c r="BA7" s="401"/>
      <c r="BB7" s="401"/>
      <c r="BC7" s="115"/>
    </row>
    <row r="8" spans="1:55" ht="5.25" customHeight="1" x14ac:dyDescent="0.15">
      <c r="A8" s="54"/>
      <c r="B8" s="54"/>
      <c r="C8" s="54"/>
      <c r="D8" s="54"/>
      <c r="E8" s="54"/>
      <c r="F8" s="54"/>
      <c r="G8" s="54"/>
      <c r="H8" s="54"/>
      <c r="I8" s="69"/>
      <c r="J8" s="96"/>
      <c r="K8" s="96"/>
      <c r="L8" s="96"/>
      <c r="M8" s="96"/>
      <c r="N8" s="54"/>
      <c r="O8" s="54"/>
      <c r="P8" s="54"/>
      <c r="Q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5" ht="18.75" customHeight="1" x14ac:dyDescent="0.15">
      <c r="A9" s="418" t="s">
        <v>320</v>
      </c>
      <c r="B9" s="418"/>
      <c r="C9" s="418"/>
      <c r="D9" s="418"/>
      <c r="E9" s="418"/>
      <c r="F9" s="418"/>
      <c r="G9" s="418"/>
      <c r="H9" s="434"/>
      <c r="I9" s="435">
        <f>SUM(I11,I19,I20)</f>
        <v>47443</v>
      </c>
      <c r="J9" s="419"/>
      <c r="K9" s="419"/>
      <c r="L9" s="419"/>
      <c r="M9" s="419"/>
      <c r="N9" s="334">
        <f>SUM(N11,N19,N20)</f>
        <v>47147</v>
      </c>
      <c r="O9" s="334"/>
      <c r="P9" s="334"/>
      <c r="Q9" s="334"/>
      <c r="R9" s="334"/>
      <c r="S9" s="334"/>
      <c r="T9" s="419">
        <f>SUM(T11,T19,T20)</f>
        <v>114403</v>
      </c>
      <c r="U9" s="419"/>
      <c r="V9" s="419"/>
      <c r="W9" s="419"/>
      <c r="X9" s="419"/>
      <c r="Y9" s="419"/>
      <c r="Z9" s="433">
        <f>SUM(Z11,Z19,Z20)</f>
        <v>36272</v>
      </c>
      <c r="AA9" s="433"/>
      <c r="AB9" s="433"/>
      <c r="AC9" s="433"/>
      <c r="AD9" s="433"/>
      <c r="AE9" s="331">
        <f>SUM(AE11,AE19,AE20)</f>
        <v>1405</v>
      </c>
      <c r="AF9" s="331"/>
      <c r="AG9" s="331"/>
      <c r="AH9" s="331"/>
      <c r="AI9" s="164"/>
      <c r="AJ9" s="331">
        <f>SUM(AJ11,AJ19,AJ20)</f>
        <v>8225</v>
      </c>
      <c r="AK9" s="331"/>
      <c r="AL9" s="331"/>
      <c r="AM9" s="331"/>
      <c r="AN9" s="331"/>
      <c r="AO9" s="164"/>
      <c r="AP9" s="331">
        <f>SUM(AP11,AP19,AP20)</f>
        <v>776</v>
      </c>
      <c r="AQ9" s="331"/>
      <c r="AR9" s="331"/>
      <c r="AS9" s="164"/>
      <c r="AT9" s="331">
        <f>SUM(AT11,AT19,AT20)</f>
        <v>469</v>
      </c>
      <c r="AU9" s="331"/>
      <c r="AV9" s="331"/>
      <c r="AW9" s="164"/>
      <c r="AX9" s="164"/>
      <c r="AY9" s="433">
        <f>SUM(AY11,AY19,AY20)</f>
        <v>296</v>
      </c>
      <c r="AZ9" s="433"/>
      <c r="BA9" s="433"/>
    </row>
    <row r="10" spans="1:55" ht="5.25" customHeight="1" x14ac:dyDescent="0.15">
      <c r="A10" s="97"/>
      <c r="B10" s="97"/>
      <c r="C10" s="97"/>
      <c r="D10" s="97"/>
      <c r="E10" s="97"/>
      <c r="F10" s="97"/>
      <c r="G10" s="97"/>
      <c r="H10" s="97"/>
      <c r="I10" s="191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</row>
    <row r="11" spans="1:55" ht="21" customHeight="1" x14ac:dyDescent="0.15">
      <c r="A11" s="347" t="s">
        <v>230</v>
      </c>
      <c r="B11" s="347"/>
      <c r="C11" s="347"/>
      <c r="D11" s="347"/>
      <c r="E11" s="347"/>
      <c r="H11" s="108"/>
      <c r="I11" s="429">
        <f>SUM(I12:M18)</f>
        <v>32714</v>
      </c>
      <c r="J11" s="349"/>
      <c r="K11" s="349"/>
      <c r="L11" s="349"/>
      <c r="M11" s="349"/>
      <c r="N11" s="349">
        <f>SUM(N12:S18)</f>
        <v>32559</v>
      </c>
      <c r="O11" s="349"/>
      <c r="P11" s="349"/>
      <c r="Q11" s="349"/>
      <c r="R11" s="349"/>
      <c r="S11" s="349"/>
      <c r="T11" s="349">
        <f>SUM(T12:Y18)</f>
        <v>78380</v>
      </c>
      <c r="U11" s="349"/>
      <c r="V11" s="349"/>
      <c r="W11" s="349"/>
      <c r="X11" s="349"/>
      <c r="Y11" s="349"/>
      <c r="Z11" s="428">
        <f>SUM(Z12:AD18)</f>
        <v>24330</v>
      </c>
      <c r="AA11" s="428"/>
      <c r="AB11" s="428"/>
      <c r="AC11" s="428"/>
      <c r="AD11" s="428"/>
      <c r="AE11" s="319">
        <f>SUM(AE12:AH18)</f>
        <v>1359</v>
      </c>
      <c r="AF11" s="319"/>
      <c r="AG11" s="319"/>
      <c r="AH11" s="319"/>
      <c r="AI11" s="161"/>
      <c r="AJ11" s="428">
        <f>SUM(AJ12:AN18)</f>
        <v>5919</v>
      </c>
      <c r="AK11" s="428"/>
      <c r="AL11" s="428"/>
      <c r="AM11" s="428"/>
      <c r="AN11" s="428"/>
      <c r="AO11" s="161"/>
      <c r="AP11" s="319">
        <f>SUM(AP12:AR18)</f>
        <v>601</v>
      </c>
      <c r="AQ11" s="319"/>
      <c r="AR11" s="319"/>
      <c r="AS11" s="161"/>
      <c r="AT11" s="319">
        <f>SUM(AT12:AV18)</f>
        <v>350</v>
      </c>
      <c r="AU11" s="319"/>
      <c r="AV11" s="319"/>
      <c r="AW11" s="161"/>
      <c r="AX11" s="161"/>
      <c r="AY11" s="428">
        <f>SUM(AY12:BA18)</f>
        <v>155</v>
      </c>
      <c r="AZ11" s="428"/>
      <c r="BA11" s="428"/>
    </row>
    <row r="12" spans="1:55" ht="18.75" customHeight="1" x14ac:dyDescent="0.15">
      <c r="A12" s="119"/>
      <c r="B12" s="430" t="s">
        <v>321</v>
      </c>
      <c r="C12" s="430"/>
      <c r="D12" s="430"/>
      <c r="E12" s="430"/>
      <c r="F12" s="430"/>
      <c r="G12" s="430"/>
      <c r="H12" s="120"/>
      <c r="I12" s="429">
        <v>10116</v>
      </c>
      <c r="J12" s="349"/>
      <c r="K12" s="349"/>
      <c r="L12" s="349"/>
      <c r="M12" s="349"/>
      <c r="N12" s="349">
        <f t="shared" ref="N12:N18" si="0">SUM(Z12:AV12)</f>
        <v>10076</v>
      </c>
      <c r="O12" s="349"/>
      <c r="P12" s="349"/>
      <c r="Q12" s="349"/>
      <c r="R12" s="349"/>
      <c r="S12" s="349"/>
      <c r="T12" s="349">
        <v>24185</v>
      </c>
      <c r="U12" s="349"/>
      <c r="V12" s="349"/>
      <c r="W12" s="349"/>
      <c r="X12" s="349"/>
      <c r="Y12" s="349"/>
      <c r="Z12" s="428">
        <v>7968</v>
      </c>
      <c r="AA12" s="428"/>
      <c r="AB12" s="428"/>
      <c r="AC12" s="428"/>
      <c r="AD12" s="428"/>
      <c r="AE12" s="319">
        <v>162</v>
      </c>
      <c r="AF12" s="319"/>
      <c r="AG12" s="319"/>
      <c r="AH12" s="319"/>
      <c r="AI12" s="161"/>
      <c r="AJ12" s="319">
        <v>1564</v>
      </c>
      <c r="AK12" s="319"/>
      <c r="AL12" s="319"/>
      <c r="AM12" s="319"/>
      <c r="AN12" s="319"/>
      <c r="AO12" s="161"/>
      <c r="AP12" s="319">
        <v>299</v>
      </c>
      <c r="AQ12" s="319"/>
      <c r="AR12" s="319"/>
      <c r="AS12" s="161"/>
      <c r="AT12" s="319">
        <v>83</v>
      </c>
      <c r="AU12" s="319"/>
      <c r="AV12" s="319"/>
      <c r="AW12" s="161"/>
      <c r="AX12" s="161"/>
      <c r="AY12" s="428">
        <v>40</v>
      </c>
      <c r="AZ12" s="428"/>
      <c r="BA12" s="428"/>
    </row>
    <row r="13" spans="1:55" ht="18.75" customHeight="1" x14ac:dyDescent="0.15">
      <c r="A13" s="119"/>
      <c r="B13" s="430" t="s">
        <v>323</v>
      </c>
      <c r="C13" s="430"/>
      <c r="D13" s="430"/>
      <c r="E13" s="430"/>
      <c r="F13" s="430"/>
      <c r="G13" s="430"/>
      <c r="H13" s="120"/>
      <c r="I13" s="429">
        <v>5706</v>
      </c>
      <c r="J13" s="349"/>
      <c r="K13" s="349"/>
      <c r="L13" s="349"/>
      <c r="M13" s="349"/>
      <c r="N13" s="349">
        <f t="shared" si="0"/>
        <v>5676</v>
      </c>
      <c r="O13" s="349"/>
      <c r="P13" s="349"/>
      <c r="Q13" s="349"/>
      <c r="R13" s="349"/>
      <c r="S13" s="349"/>
      <c r="T13" s="349">
        <v>13748</v>
      </c>
      <c r="U13" s="349"/>
      <c r="V13" s="349"/>
      <c r="W13" s="349"/>
      <c r="X13" s="349"/>
      <c r="Y13" s="349"/>
      <c r="Z13" s="428">
        <v>3980</v>
      </c>
      <c r="AA13" s="428"/>
      <c r="AB13" s="428"/>
      <c r="AC13" s="428"/>
      <c r="AD13" s="428"/>
      <c r="AE13" s="319">
        <v>136</v>
      </c>
      <c r="AF13" s="319"/>
      <c r="AG13" s="319"/>
      <c r="AH13" s="319"/>
      <c r="AI13" s="161"/>
      <c r="AJ13" s="319">
        <v>1359</v>
      </c>
      <c r="AK13" s="319"/>
      <c r="AL13" s="319"/>
      <c r="AM13" s="319"/>
      <c r="AN13" s="319"/>
      <c r="AO13" s="161"/>
      <c r="AP13" s="319">
        <v>115</v>
      </c>
      <c r="AQ13" s="319"/>
      <c r="AR13" s="319"/>
      <c r="AS13" s="161"/>
      <c r="AT13" s="319">
        <v>86</v>
      </c>
      <c r="AU13" s="319"/>
      <c r="AV13" s="319"/>
      <c r="AW13" s="161"/>
      <c r="AX13" s="161"/>
      <c r="AY13" s="428">
        <v>30</v>
      </c>
      <c r="AZ13" s="428"/>
      <c r="BA13" s="428"/>
    </row>
    <row r="14" spans="1:55" ht="18.75" customHeight="1" x14ac:dyDescent="0.15">
      <c r="A14" s="119"/>
      <c r="B14" s="430" t="s">
        <v>325</v>
      </c>
      <c r="C14" s="430"/>
      <c r="D14" s="430"/>
      <c r="E14" s="430"/>
      <c r="F14" s="430"/>
      <c r="G14" s="430"/>
      <c r="H14" s="120"/>
      <c r="I14" s="429">
        <v>2601</v>
      </c>
      <c r="J14" s="349"/>
      <c r="K14" s="349"/>
      <c r="L14" s="349"/>
      <c r="M14" s="349"/>
      <c r="N14" s="349">
        <f t="shared" si="0"/>
        <v>2590</v>
      </c>
      <c r="O14" s="349"/>
      <c r="P14" s="349"/>
      <c r="Q14" s="349"/>
      <c r="R14" s="349"/>
      <c r="S14" s="349"/>
      <c r="T14" s="349">
        <v>5700</v>
      </c>
      <c r="U14" s="349"/>
      <c r="V14" s="349"/>
      <c r="W14" s="349"/>
      <c r="X14" s="349"/>
      <c r="Y14" s="349"/>
      <c r="Z14" s="428">
        <v>1537</v>
      </c>
      <c r="AA14" s="428"/>
      <c r="AB14" s="428"/>
      <c r="AC14" s="428"/>
      <c r="AD14" s="428"/>
      <c r="AE14" s="319">
        <v>802</v>
      </c>
      <c r="AF14" s="319"/>
      <c r="AG14" s="319"/>
      <c r="AH14" s="319"/>
      <c r="AI14" s="161"/>
      <c r="AJ14" s="319">
        <v>209</v>
      </c>
      <c r="AK14" s="319"/>
      <c r="AL14" s="319"/>
      <c r="AM14" s="319"/>
      <c r="AN14" s="319"/>
      <c r="AO14" s="161"/>
      <c r="AP14" s="319">
        <v>18</v>
      </c>
      <c r="AQ14" s="319"/>
      <c r="AR14" s="319"/>
      <c r="AS14" s="161"/>
      <c r="AT14" s="319">
        <v>24</v>
      </c>
      <c r="AU14" s="319"/>
      <c r="AV14" s="319"/>
      <c r="AW14" s="161"/>
      <c r="AX14" s="161"/>
      <c r="AY14" s="319">
        <v>11</v>
      </c>
      <c r="AZ14" s="319"/>
      <c r="BA14" s="319"/>
    </row>
    <row r="15" spans="1:55" ht="18.75" customHeight="1" x14ac:dyDescent="0.15">
      <c r="A15" s="119"/>
      <c r="B15" s="430" t="s">
        <v>259</v>
      </c>
      <c r="C15" s="430"/>
      <c r="D15" s="430"/>
      <c r="E15" s="430"/>
      <c r="F15" s="430"/>
      <c r="G15" s="430"/>
      <c r="H15" s="120"/>
      <c r="I15" s="429">
        <v>5971</v>
      </c>
      <c r="J15" s="349"/>
      <c r="K15" s="349"/>
      <c r="L15" s="349"/>
      <c r="M15" s="349"/>
      <c r="N15" s="349">
        <f t="shared" si="0"/>
        <v>5949</v>
      </c>
      <c r="O15" s="349"/>
      <c r="P15" s="349"/>
      <c r="Q15" s="349"/>
      <c r="R15" s="349"/>
      <c r="S15" s="349"/>
      <c r="T15" s="349">
        <v>14234</v>
      </c>
      <c r="U15" s="349"/>
      <c r="V15" s="349"/>
      <c r="W15" s="349"/>
      <c r="X15" s="349"/>
      <c r="Y15" s="349"/>
      <c r="Z15" s="428">
        <v>4206</v>
      </c>
      <c r="AA15" s="428"/>
      <c r="AB15" s="428"/>
      <c r="AC15" s="428"/>
      <c r="AD15" s="428"/>
      <c r="AE15" s="319">
        <v>136</v>
      </c>
      <c r="AF15" s="319"/>
      <c r="AG15" s="319"/>
      <c r="AH15" s="319"/>
      <c r="AI15" s="161"/>
      <c r="AJ15" s="319">
        <v>1457</v>
      </c>
      <c r="AK15" s="319"/>
      <c r="AL15" s="319"/>
      <c r="AM15" s="319"/>
      <c r="AN15" s="319"/>
      <c r="AO15" s="161"/>
      <c r="AP15" s="319">
        <v>70</v>
      </c>
      <c r="AQ15" s="319"/>
      <c r="AR15" s="319"/>
      <c r="AS15" s="161"/>
      <c r="AT15" s="319">
        <v>80</v>
      </c>
      <c r="AU15" s="319"/>
      <c r="AV15" s="319"/>
      <c r="AW15" s="161"/>
      <c r="AX15" s="161"/>
      <c r="AY15" s="428">
        <v>22</v>
      </c>
      <c r="AZ15" s="428"/>
      <c r="BA15" s="428"/>
    </row>
    <row r="16" spans="1:55" ht="18.75" customHeight="1" x14ac:dyDescent="0.15">
      <c r="A16" s="119"/>
      <c r="B16" s="430" t="s">
        <v>326</v>
      </c>
      <c r="C16" s="430"/>
      <c r="D16" s="430"/>
      <c r="E16" s="430"/>
      <c r="F16" s="430"/>
      <c r="G16" s="430"/>
      <c r="H16" s="120"/>
      <c r="I16" s="429">
        <v>6339</v>
      </c>
      <c r="J16" s="349"/>
      <c r="K16" s="349"/>
      <c r="L16" s="349"/>
      <c r="M16" s="349"/>
      <c r="N16" s="349">
        <f t="shared" si="0"/>
        <v>6309</v>
      </c>
      <c r="O16" s="349"/>
      <c r="P16" s="349"/>
      <c r="Q16" s="349"/>
      <c r="R16" s="349"/>
      <c r="S16" s="349"/>
      <c r="T16" s="349">
        <v>15375</v>
      </c>
      <c r="U16" s="349"/>
      <c r="V16" s="349"/>
      <c r="W16" s="349"/>
      <c r="X16" s="349"/>
      <c r="Y16" s="349"/>
      <c r="Z16" s="428">
        <v>4887</v>
      </c>
      <c r="AA16" s="428"/>
      <c r="AB16" s="428"/>
      <c r="AC16" s="428"/>
      <c r="AD16" s="428"/>
      <c r="AE16" s="319">
        <v>75</v>
      </c>
      <c r="AF16" s="319"/>
      <c r="AG16" s="319"/>
      <c r="AH16" s="319"/>
      <c r="AI16" s="161"/>
      <c r="AJ16" s="319">
        <v>1196</v>
      </c>
      <c r="AK16" s="319"/>
      <c r="AL16" s="319"/>
      <c r="AM16" s="319"/>
      <c r="AN16" s="319"/>
      <c r="AO16" s="161"/>
      <c r="AP16" s="319">
        <v>88</v>
      </c>
      <c r="AQ16" s="319"/>
      <c r="AR16" s="319"/>
      <c r="AS16" s="161"/>
      <c r="AT16" s="319">
        <v>63</v>
      </c>
      <c r="AU16" s="319"/>
      <c r="AV16" s="319"/>
      <c r="AW16" s="161"/>
      <c r="AX16" s="161"/>
      <c r="AY16" s="428">
        <v>30</v>
      </c>
      <c r="AZ16" s="428"/>
      <c r="BA16" s="428"/>
    </row>
    <row r="17" spans="1:54" ht="18.75" customHeight="1" x14ac:dyDescent="0.15">
      <c r="A17" s="119"/>
      <c r="B17" s="430" t="s">
        <v>327</v>
      </c>
      <c r="C17" s="431"/>
      <c r="D17" s="431"/>
      <c r="E17" s="431"/>
      <c r="F17" s="431"/>
      <c r="G17" s="431"/>
      <c r="H17" s="120"/>
      <c r="I17" s="429">
        <v>909</v>
      </c>
      <c r="J17" s="349"/>
      <c r="K17" s="349"/>
      <c r="L17" s="349"/>
      <c r="M17" s="349"/>
      <c r="N17" s="349">
        <f t="shared" si="0"/>
        <v>891</v>
      </c>
      <c r="O17" s="349"/>
      <c r="P17" s="349"/>
      <c r="Q17" s="349"/>
      <c r="R17" s="349"/>
      <c r="S17" s="349"/>
      <c r="T17" s="349">
        <v>2397</v>
      </c>
      <c r="U17" s="349"/>
      <c r="V17" s="349"/>
      <c r="W17" s="349"/>
      <c r="X17" s="349"/>
      <c r="Y17" s="349"/>
      <c r="Z17" s="428">
        <v>877</v>
      </c>
      <c r="AA17" s="428"/>
      <c r="AB17" s="428"/>
      <c r="AC17" s="428"/>
      <c r="AD17" s="428"/>
      <c r="AE17" s="319" t="s">
        <v>673</v>
      </c>
      <c r="AF17" s="319"/>
      <c r="AG17" s="319"/>
      <c r="AH17" s="319"/>
      <c r="AI17" s="161"/>
      <c r="AJ17" s="319">
        <v>4</v>
      </c>
      <c r="AK17" s="319"/>
      <c r="AL17" s="319"/>
      <c r="AM17" s="319"/>
      <c r="AN17" s="319"/>
      <c r="AO17" s="161"/>
      <c r="AP17" s="319">
        <v>3</v>
      </c>
      <c r="AQ17" s="319"/>
      <c r="AR17" s="319"/>
      <c r="AS17" s="161"/>
      <c r="AT17" s="319">
        <v>7</v>
      </c>
      <c r="AU17" s="319"/>
      <c r="AV17" s="319"/>
      <c r="AW17" s="161"/>
      <c r="AX17" s="161"/>
      <c r="AY17" s="319">
        <v>18</v>
      </c>
      <c r="AZ17" s="319"/>
      <c r="BA17" s="319"/>
    </row>
    <row r="18" spans="1:54" ht="18.75" customHeight="1" x14ac:dyDescent="0.15">
      <c r="A18" s="119"/>
      <c r="B18" s="430" t="s">
        <v>328</v>
      </c>
      <c r="C18" s="430"/>
      <c r="D18" s="430"/>
      <c r="E18" s="430"/>
      <c r="F18" s="430"/>
      <c r="G18" s="430"/>
      <c r="H18" s="120"/>
      <c r="I18" s="429">
        <v>1072</v>
      </c>
      <c r="J18" s="349"/>
      <c r="K18" s="349"/>
      <c r="L18" s="349"/>
      <c r="M18" s="349"/>
      <c r="N18" s="349">
        <f t="shared" si="0"/>
        <v>1068</v>
      </c>
      <c r="O18" s="349"/>
      <c r="P18" s="349"/>
      <c r="Q18" s="349"/>
      <c r="R18" s="349"/>
      <c r="S18" s="349"/>
      <c r="T18" s="349">
        <v>2741</v>
      </c>
      <c r="U18" s="349"/>
      <c r="V18" s="349"/>
      <c r="W18" s="349"/>
      <c r="X18" s="349"/>
      <c r="Y18" s="349"/>
      <c r="Z18" s="428">
        <v>875</v>
      </c>
      <c r="AA18" s="428"/>
      <c r="AB18" s="428"/>
      <c r="AC18" s="428"/>
      <c r="AD18" s="428"/>
      <c r="AE18" s="319">
        <v>48</v>
      </c>
      <c r="AF18" s="319"/>
      <c r="AG18" s="319"/>
      <c r="AH18" s="319"/>
      <c r="AI18" s="161"/>
      <c r="AJ18" s="319">
        <v>130</v>
      </c>
      <c r="AK18" s="319"/>
      <c r="AL18" s="319"/>
      <c r="AM18" s="319"/>
      <c r="AN18" s="319"/>
      <c r="AO18" s="161"/>
      <c r="AP18" s="319">
        <v>8</v>
      </c>
      <c r="AQ18" s="319"/>
      <c r="AR18" s="319"/>
      <c r="AS18" s="161"/>
      <c r="AT18" s="319">
        <v>7</v>
      </c>
      <c r="AU18" s="319"/>
      <c r="AV18" s="319"/>
      <c r="AW18" s="161"/>
      <c r="AX18" s="161"/>
      <c r="AY18" s="428">
        <v>4</v>
      </c>
      <c r="AZ18" s="428"/>
      <c r="BA18" s="428"/>
    </row>
    <row r="19" spans="1:54" ht="18.75" customHeight="1" x14ac:dyDescent="0.15">
      <c r="A19" s="347" t="s">
        <v>93</v>
      </c>
      <c r="B19" s="347"/>
      <c r="C19" s="347"/>
      <c r="D19" s="347"/>
      <c r="E19" s="347"/>
      <c r="H19" s="108"/>
      <c r="I19" s="429">
        <v>11677</v>
      </c>
      <c r="J19" s="349"/>
      <c r="K19" s="349"/>
      <c r="L19" s="349"/>
      <c r="M19" s="349"/>
      <c r="N19" s="349">
        <f>SUM(Z19:AV19)</f>
        <v>11546</v>
      </c>
      <c r="O19" s="432"/>
      <c r="P19" s="432"/>
      <c r="Q19" s="432"/>
      <c r="R19" s="432"/>
      <c r="S19" s="432"/>
      <c r="T19" s="392">
        <v>27657</v>
      </c>
      <c r="U19" s="392"/>
      <c r="V19" s="392"/>
      <c r="W19" s="392"/>
      <c r="X19" s="392"/>
      <c r="Y19" s="392"/>
      <c r="Z19" s="428">
        <v>9267</v>
      </c>
      <c r="AA19" s="428"/>
      <c r="AB19" s="428"/>
      <c r="AC19" s="428"/>
      <c r="AD19" s="428"/>
      <c r="AE19" s="319">
        <v>9</v>
      </c>
      <c r="AF19" s="319"/>
      <c r="AG19" s="319"/>
      <c r="AH19" s="319"/>
      <c r="AI19" s="161"/>
      <c r="AJ19" s="319">
        <v>2018</v>
      </c>
      <c r="AK19" s="319"/>
      <c r="AL19" s="319"/>
      <c r="AM19" s="319"/>
      <c r="AN19" s="319"/>
      <c r="AO19" s="161"/>
      <c r="AP19" s="319">
        <v>157</v>
      </c>
      <c r="AQ19" s="319"/>
      <c r="AR19" s="319"/>
      <c r="AS19" s="161"/>
      <c r="AT19" s="319">
        <v>95</v>
      </c>
      <c r="AU19" s="319"/>
      <c r="AV19" s="319"/>
      <c r="AW19" s="161"/>
      <c r="AX19" s="161"/>
      <c r="AY19" s="319">
        <v>131</v>
      </c>
      <c r="AZ19" s="319"/>
      <c r="BA19" s="319"/>
    </row>
    <row r="20" spans="1:54" ht="18.75" customHeight="1" x14ac:dyDescent="0.15">
      <c r="A20" s="347" t="s">
        <v>330</v>
      </c>
      <c r="B20" s="347"/>
      <c r="C20" s="347"/>
      <c r="D20" s="347"/>
      <c r="E20" s="347"/>
      <c r="H20" s="108"/>
      <c r="I20" s="429">
        <v>3052</v>
      </c>
      <c r="J20" s="349"/>
      <c r="K20" s="349"/>
      <c r="L20" s="349"/>
      <c r="M20" s="349"/>
      <c r="N20" s="349">
        <f>SUM(Z20:AV20)</f>
        <v>3042</v>
      </c>
      <c r="O20" s="349"/>
      <c r="P20" s="349"/>
      <c r="Q20" s="349"/>
      <c r="R20" s="349"/>
      <c r="S20" s="349"/>
      <c r="T20" s="392">
        <v>8366</v>
      </c>
      <c r="U20" s="392"/>
      <c r="V20" s="392"/>
      <c r="W20" s="392"/>
      <c r="X20" s="392"/>
      <c r="Y20" s="392"/>
      <c r="Z20" s="428">
        <v>2675</v>
      </c>
      <c r="AA20" s="428"/>
      <c r="AB20" s="428"/>
      <c r="AC20" s="428"/>
      <c r="AD20" s="428"/>
      <c r="AE20" s="319">
        <v>37</v>
      </c>
      <c r="AF20" s="319"/>
      <c r="AG20" s="319"/>
      <c r="AH20" s="319"/>
      <c r="AI20" s="161"/>
      <c r="AJ20" s="319">
        <v>288</v>
      </c>
      <c r="AK20" s="319"/>
      <c r="AL20" s="319"/>
      <c r="AM20" s="319"/>
      <c r="AN20" s="319"/>
      <c r="AO20" s="161"/>
      <c r="AP20" s="319">
        <v>18</v>
      </c>
      <c r="AQ20" s="319"/>
      <c r="AR20" s="319"/>
      <c r="AS20" s="161"/>
      <c r="AT20" s="319">
        <v>24</v>
      </c>
      <c r="AU20" s="319"/>
      <c r="AV20" s="319"/>
      <c r="AW20" s="161"/>
      <c r="AX20" s="161"/>
      <c r="AY20" s="428">
        <v>10</v>
      </c>
      <c r="AZ20" s="428"/>
      <c r="BA20" s="428"/>
    </row>
    <row r="21" spans="1:54" ht="5.25" customHeight="1" x14ac:dyDescent="0.15">
      <c r="I21" s="75"/>
      <c r="J21" s="62"/>
      <c r="K21" s="62"/>
      <c r="L21" s="62"/>
      <c r="M21" s="62"/>
      <c r="P21" s="62"/>
      <c r="AV21" s="62"/>
      <c r="AW21" s="62"/>
      <c r="AX21" s="62"/>
      <c r="AY21" s="62"/>
      <c r="AZ21" s="62"/>
      <c r="BA21" s="62"/>
      <c r="BB21" s="62"/>
    </row>
    <row r="22" spans="1:54" ht="5.25" customHeight="1" x14ac:dyDescent="0.1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</row>
    <row r="23" spans="1:54" x14ac:dyDescent="0.15">
      <c r="AU23" s="362" t="s">
        <v>53</v>
      </c>
      <c r="AV23" s="362"/>
      <c r="AW23" s="362"/>
      <c r="AX23" s="362"/>
      <c r="AY23" s="362"/>
      <c r="AZ23" s="362"/>
      <c r="BA23" s="362"/>
      <c r="BB23" s="362"/>
    </row>
    <row r="25" spans="1:54" ht="15" customHeight="1" x14ac:dyDescent="0.15">
      <c r="A25" s="51" t="s">
        <v>333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54" ht="12" customHeight="1" x14ac:dyDescent="0.15">
      <c r="A26" s="51"/>
      <c r="AQ26" s="362" t="s">
        <v>671</v>
      </c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</row>
    <row r="27" spans="1:54" ht="5.25" customHeight="1" x14ac:dyDescent="0.15"/>
    <row r="28" spans="1:54" ht="29.25" customHeight="1" x14ac:dyDescent="0.15">
      <c r="A28" s="353" t="s">
        <v>334</v>
      </c>
      <c r="B28" s="353"/>
      <c r="C28" s="353"/>
      <c r="D28" s="353"/>
      <c r="E28" s="353"/>
      <c r="F28" s="353"/>
      <c r="G28" s="353"/>
      <c r="H28" s="357"/>
      <c r="I28" s="423" t="s">
        <v>336</v>
      </c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 t="s">
        <v>338</v>
      </c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423"/>
      <c r="AR28" s="423"/>
      <c r="AS28" s="423"/>
      <c r="AT28" s="423"/>
      <c r="AU28" s="423"/>
      <c r="AV28" s="423"/>
      <c r="AW28" s="423"/>
      <c r="AX28" s="423"/>
      <c r="AY28" s="423"/>
      <c r="AZ28" s="423"/>
      <c r="BA28" s="423"/>
      <c r="BB28" s="373"/>
    </row>
    <row r="29" spans="1:54" ht="29.25" customHeight="1" x14ac:dyDescent="0.15">
      <c r="A29" s="355"/>
      <c r="B29" s="355"/>
      <c r="C29" s="355"/>
      <c r="D29" s="355"/>
      <c r="E29" s="355"/>
      <c r="F29" s="355"/>
      <c r="G29" s="355"/>
      <c r="H29" s="361"/>
      <c r="I29" s="424" t="s">
        <v>212</v>
      </c>
      <c r="J29" s="425"/>
      <c r="K29" s="425"/>
      <c r="L29" s="425"/>
      <c r="M29" s="426"/>
      <c r="N29" s="427" t="s">
        <v>187</v>
      </c>
      <c r="O29" s="427"/>
      <c r="P29" s="427"/>
      <c r="Q29" s="427"/>
      <c r="R29" s="427"/>
      <c r="S29" s="427" t="s">
        <v>340</v>
      </c>
      <c r="T29" s="427"/>
      <c r="U29" s="427"/>
      <c r="V29" s="427"/>
      <c r="W29" s="427"/>
      <c r="X29" s="427" t="s">
        <v>341</v>
      </c>
      <c r="Y29" s="427"/>
      <c r="Z29" s="427"/>
      <c r="AA29" s="427"/>
      <c r="AB29" s="427" t="s">
        <v>342</v>
      </c>
      <c r="AC29" s="427"/>
      <c r="AD29" s="427"/>
      <c r="AE29" s="427"/>
      <c r="AF29" s="424" t="s">
        <v>212</v>
      </c>
      <c r="AG29" s="425"/>
      <c r="AH29" s="425"/>
      <c r="AI29" s="425"/>
      <c r="AJ29" s="426"/>
      <c r="AK29" s="427" t="s">
        <v>187</v>
      </c>
      <c r="AL29" s="427"/>
      <c r="AM29" s="427"/>
      <c r="AN29" s="427"/>
      <c r="AO29" s="427"/>
      <c r="AP29" s="427" t="s">
        <v>340</v>
      </c>
      <c r="AQ29" s="427"/>
      <c r="AR29" s="427"/>
      <c r="AS29" s="427"/>
      <c r="AT29" s="427"/>
      <c r="AU29" s="424" t="s">
        <v>341</v>
      </c>
      <c r="AV29" s="425"/>
      <c r="AW29" s="425"/>
      <c r="AX29" s="426"/>
      <c r="AY29" s="427" t="s">
        <v>342</v>
      </c>
      <c r="AZ29" s="427"/>
      <c r="BA29" s="427"/>
      <c r="BB29" s="424"/>
    </row>
    <row r="30" spans="1:54" ht="5.25" customHeight="1" x14ac:dyDescent="0.15">
      <c r="I30" s="74"/>
    </row>
    <row r="31" spans="1:54" ht="18.75" customHeight="1" x14ac:dyDescent="0.15">
      <c r="B31" s="418" t="s">
        <v>343</v>
      </c>
      <c r="C31" s="418"/>
      <c r="D31" s="418"/>
      <c r="E31" s="418"/>
      <c r="F31" s="418"/>
      <c r="G31" s="418"/>
      <c r="H31" s="108"/>
      <c r="I31" s="421">
        <f>SUM(I33:M47)</f>
        <v>50482</v>
      </c>
      <c r="J31" s="421"/>
      <c r="K31" s="421"/>
      <c r="L31" s="421"/>
      <c r="M31" s="421"/>
      <c r="N31" s="421">
        <f>SUM(N33:R47)</f>
        <v>16417</v>
      </c>
      <c r="O31" s="421"/>
      <c r="P31" s="421"/>
      <c r="Q31" s="421"/>
      <c r="R31" s="421"/>
      <c r="S31" s="421">
        <f>SUM(S33:W47)</f>
        <v>30645</v>
      </c>
      <c r="T31" s="421"/>
      <c r="U31" s="421"/>
      <c r="V31" s="421"/>
      <c r="W31" s="421"/>
      <c r="X31" s="422">
        <f>SUM(X33:AA47)</f>
        <v>1732</v>
      </c>
      <c r="Y31" s="422"/>
      <c r="Z31" s="422"/>
      <c r="AA31" s="422"/>
      <c r="AB31" s="422">
        <f>SUM(AB33:AE47)</f>
        <v>1644</v>
      </c>
      <c r="AC31" s="422"/>
      <c r="AD31" s="422"/>
      <c r="AE31" s="422"/>
      <c r="AF31" s="422">
        <f>SUM(AF33:AJ47)</f>
        <v>52465</v>
      </c>
      <c r="AG31" s="422"/>
      <c r="AH31" s="422"/>
      <c r="AI31" s="422"/>
      <c r="AJ31" s="422"/>
      <c r="AK31" s="422">
        <f>SUM(AK33:AO47)</f>
        <v>11624</v>
      </c>
      <c r="AL31" s="422"/>
      <c r="AM31" s="422"/>
      <c r="AN31" s="422"/>
      <c r="AO31" s="422"/>
      <c r="AP31" s="422">
        <f>SUM(AP33:AT47)</f>
        <v>30874</v>
      </c>
      <c r="AQ31" s="422"/>
      <c r="AR31" s="422"/>
      <c r="AS31" s="422"/>
      <c r="AT31" s="422"/>
      <c r="AU31" s="422">
        <f>SUM(AU33:AX47)</f>
        <v>7001</v>
      </c>
      <c r="AV31" s="422"/>
      <c r="AW31" s="422"/>
      <c r="AX31" s="422"/>
      <c r="AY31" s="422">
        <f>SUM(AY33:BB47)</f>
        <v>2907</v>
      </c>
      <c r="AZ31" s="422"/>
      <c r="BA31" s="422"/>
      <c r="BB31" s="422"/>
    </row>
    <row r="32" spans="1:54" ht="5.25" customHeight="1" x14ac:dyDescent="0.15">
      <c r="C32" s="70"/>
      <c r="D32" s="70"/>
      <c r="E32" s="70"/>
      <c r="F32" s="70"/>
      <c r="G32" s="70"/>
      <c r="H32" s="108"/>
      <c r="I32" s="392"/>
      <c r="J32" s="392"/>
      <c r="K32" s="392"/>
      <c r="L32" s="392"/>
      <c r="M32" s="392"/>
      <c r="N32" s="393"/>
      <c r="O32" s="393"/>
      <c r="P32" s="393"/>
      <c r="Q32" s="393"/>
      <c r="R32" s="393"/>
      <c r="S32" s="393"/>
      <c r="T32" s="393"/>
      <c r="U32" s="393"/>
      <c r="V32" s="393"/>
      <c r="W32" s="393"/>
      <c r="X32" s="393"/>
      <c r="Y32" s="393"/>
      <c r="Z32" s="393"/>
      <c r="AA32" s="393"/>
      <c r="AB32" s="393"/>
      <c r="AC32" s="393"/>
      <c r="AD32" s="393"/>
      <c r="AE32" s="393"/>
      <c r="AF32" s="393"/>
      <c r="AG32" s="393"/>
      <c r="AH32" s="393"/>
      <c r="AI32" s="393"/>
      <c r="AJ32" s="393"/>
      <c r="AK32" s="393"/>
      <c r="AL32" s="393"/>
      <c r="AM32" s="393"/>
      <c r="AN32" s="393"/>
      <c r="AO32" s="393"/>
      <c r="AP32" s="393"/>
      <c r="AQ32" s="393"/>
      <c r="AR32" s="393"/>
      <c r="AS32" s="393"/>
      <c r="AT32" s="393"/>
      <c r="AU32" s="393"/>
      <c r="AV32" s="393"/>
      <c r="AW32" s="393"/>
      <c r="AX32" s="393"/>
      <c r="AY32" s="393"/>
      <c r="AZ32" s="393"/>
      <c r="BA32" s="393"/>
      <c r="BB32" s="393"/>
    </row>
    <row r="33" spans="2:54" ht="18.75" customHeight="1" x14ac:dyDescent="0.15">
      <c r="B33" s="354" t="s">
        <v>92</v>
      </c>
      <c r="C33" s="354"/>
      <c r="D33" s="354"/>
      <c r="E33" s="354"/>
      <c r="F33" s="354"/>
      <c r="G33" s="354"/>
      <c r="H33" s="108"/>
      <c r="I33" s="393">
        <v>2574</v>
      </c>
      <c r="J33" s="393"/>
      <c r="K33" s="393"/>
      <c r="L33" s="393"/>
      <c r="M33" s="393"/>
      <c r="N33" s="393">
        <v>2572</v>
      </c>
      <c r="O33" s="393"/>
      <c r="P33" s="393"/>
      <c r="Q33" s="393"/>
      <c r="R33" s="393"/>
      <c r="S33" s="393">
        <v>1</v>
      </c>
      <c r="T33" s="393"/>
      <c r="U33" s="393"/>
      <c r="V33" s="393"/>
      <c r="W33" s="393"/>
      <c r="X33" s="391" t="s">
        <v>673</v>
      </c>
      <c r="Y33" s="391"/>
      <c r="Z33" s="391"/>
      <c r="AA33" s="391"/>
      <c r="AB33" s="391" t="s">
        <v>673</v>
      </c>
      <c r="AC33" s="391"/>
      <c r="AD33" s="391"/>
      <c r="AE33" s="391"/>
      <c r="AF33" s="393">
        <v>2539</v>
      </c>
      <c r="AG33" s="393"/>
      <c r="AH33" s="393"/>
      <c r="AI33" s="393"/>
      <c r="AJ33" s="393"/>
      <c r="AK33" s="393">
        <v>2535</v>
      </c>
      <c r="AL33" s="393"/>
      <c r="AM33" s="393"/>
      <c r="AN33" s="393"/>
      <c r="AO33" s="393"/>
      <c r="AP33" s="393">
        <v>2</v>
      </c>
      <c r="AQ33" s="393"/>
      <c r="AR33" s="393"/>
      <c r="AS33" s="393"/>
      <c r="AT33" s="393"/>
      <c r="AU33" s="391" t="s">
        <v>673</v>
      </c>
      <c r="AV33" s="391"/>
      <c r="AW33" s="391"/>
      <c r="AX33" s="391"/>
      <c r="AY33" s="391">
        <v>2</v>
      </c>
      <c r="AZ33" s="391"/>
      <c r="BA33" s="391"/>
      <c r="BB33" s="391"/>
    </row>
    <row r="34" spans="2:54" ht="18.75" customHeight="1" x14ac:dyDescent="0.15">
      <c r="B34" s="354" t="s">
        <v>344</v>
      </c>
      <c r="C34" s="354"/>
      <c r="D34" s="354"/>
      <c r="E34" s="354"/>
      <c r="F34" s="354"/>
      <c r="G34" s="354"/>
      <c r="H34" s="108"/>
      <c r="I34" s="393">
        <v>2643</v>
      </c>
      <c r="J34" s="393"/>
      <c r="K34" s="393"/>
      <c r="L34" s="393"/>
      <c r="M34" s="393"/>
      <c r="N34" s="393">
        <v>2545</v>
      </c>
      <c r="O34" s="393"/>
      <c r="P34" s="393"/>
      <c r="Q34" s="393"/>
      <c r="R34" s="393"/>
      <c r="S34" s="393">
        <v>87</v>
      </c>
      <c r="T34" s="393"/>
      <c r="U34" s="393"/>
      <c r="V34" s="393"/>
      <c r="W34" s="393"/>
      <c r="X34" s="391">
        <v>2</v>
      </c>
      <c r="Y34" s="391"/>
      <c r="Z34" s="391"/>
      <c r="AA34" s="391"/>
      <c r="AB34" s="393">
        <v>6</v>
      </c>
      <c r="AC34" s="393"/>
      <c r="AD34" s="393"/>
      <c r="AE34" s="393"/>
      <c r="AF34" s="393">
        <v>2599</v>
      </c>
      <c r="AG34" s="393"/>
      <c r="AH34" s="393"/>
      <c r="AI34" s="393"/>
      <c r="AJ34" s="393"/>
      <c r="AK34" s="393">
        <v>2436</v>
      </c>
      <c r="AL34" s="393"/>
      <c r="AM34" s="393"/>
      <c r="AN34" s="393"/>
      <c r="AO34" s="393"/>
      <c r="AP34" s="393">
        <v>142</v>
      </c>
      <c r="AQ34" s="393"/>
      <c r="AR34" s="393"/>
      <c r="AS34" s="393"/>
      <c r="AT34" s="393"/>
      <c r="AU34" s="391">
        <v>1</v>
      </c>
      <c r="AV34" s="391"/>
      <c r="AW34" s="391"/>
      <c r="AX34" s="391"/>
      <c r="AY34" s="393">
        <v>20</v>
      </c>
      <c r="AZ34" s="393"/>
      <c r="BA34" s="393"/>
      <c r="BB34" s="393"/>
    </row>
    <row r="35" spans="2:54" ht="18.75" customHeight="1" x14ac:dyDescent="0.15">
      <c r="B35" s="354" t="s">
        <v>129</v>
      </c>
      <c r="C35" s="354"/>
      <c r="D35" s="354"/>
      <c r="E35" s="354"/>
      <c r="F35" s="354"/>
      <c r="G35" s="354"/>
      <c r="H35" s="108"/>
      <c r="I35" s="393">
        <v>2693</v>
      </c>
      <c r="J35" s="393"/>
      <c r="K35" s="393"/>
      <c r="L35" s="393"/>
      <c r="M35" s="393"/>
      <c r="N35" s="393">
        <v>2099</v>
      </c>
      <c r="O35" s="393"/>
      <c r="P35" s="393"/>
      <c r="Q35" s="393"/>
      <c r="R35" s="393"/>
      <c r="S35" s="393">
        <v>568</v>
      </c>
      <c r="T35" s="393"/>
      <c r="U35" s="393"/>
      <c r="V35" s="393"/>
      <c r="W35" s="393"/>
      <c r="X35" s="391" t="s">
        <v>673</v>
      </c>
      <c r="Y35" s="391"/>
      <c r="Z35" s="391"/>
      <c r="AA35" s="391"/>
      <c r="AB35" s="393">
        <v>21</v>
      </c>
      <c r="AC35" s="393"/>
      <c r="AD35" s="393"/>
      <c r="AE35" s="393"/>
      <c r="AF35" s="393">
        <v>2510</v>
      </c>
      <c r="AG35" s="393"/>
      <c r="AH35" s="393"/>
      <c r="AI35" s="393"/>
      <c r="AJ35" s="393"/>
      <c r="AK35" s="393">
        <v>1619</v>
      </c>
      <c r="AL35" s="393"/>
      <c r="AM35" s="393"/>
      <c r="AN35" s="393"/>
      <c r="AO35" s="393"/>
      <c r="AP35" s="393">
        <v>833</v>
      </c>
      <c r="AQ35" s="393"/>
      <c r="AR35" s="393"/>
      <c r="AS35" s="393"/>
      <c r="AT35" s="393"/>
      <c r="AU35" s="393">
        <v>3</v>
      </c>
      <c r="AV35" s="393"/>
      <c r="AW35" s="393"/>
      <c r="AX35" s="393"/>
      <c r="AY35" s="393">
        <v>50</v>
      </c>
      <c r="AZ35" s="393"/>
      <c r="BA35" s="393"/>
      <c r="BB35" s="393"/>
    </row>
    <row r="36" spans="2:54" ht="18.75" customHeight="1" x14ac:dyDescent="0.15">
      <c r="B36" s="354" t="s">
        <v>345</v>
      </c>
      <c r="C36" s="354"/>
      <c r="D36" s="354"/>
      <c r="E36" s="354"/>
      <c r="F36" s="354"/>
      <c r="G36" s="354"/>
      <c r="H36" s="108"/>
      <c r="I36" s="393">
        <v>3025</v>
      </c>
      <c r="J36" s="393"/>
      <c r="K36" s="393"/>
      <c r="L36" s="393"/>
      <c r="M36" s="393"/>
      <c r="N36" s="393">
        <v>1613</v>
      </c>
      <c r="O36" s="393"/>
      <c r="P36" s="393"/>
      <c r="Q36" s="393"/>
      <c r="R36" s="393"/>
      <c r="S36" s="393">
        <v>1372</v>
      </c>
      <c r="T36" s="393"/>
      <c r="U36" s="393"/>
      <c r="V36" s="393"/>
      <c r="W36" s="393"/>
      <c r="X36" s="391">
        <v>2</v>
      </c>
      <c r="Y36" s="391"/>
      <c r="Z36" s="391"/>
      <c r="AA36" s="391"/>
      <c r="AB36" s="393">
        <v>32</v>
      </c>
      <c r="AC36" s="393"/>
      <c r="AD36" s="393"/>
      <c r="AE36" s="393"/>
      <c r="AF36" s="393">
        <v>2876</v>
      </c>
      <c r="AG36" s="393"/>
      <c r="AH36" s="393"/>
      <c r="AI36" s="393"/>
      <c r="AJ36" s="393"/>
      <c r="AK36" s="393">
        <v>1135</v>
      </c>
      <c r="AL36" s="393"/>
      <c r="AM36" s="393"/>
      <c r="AN36" s="393"/>
      <c r="AO36" s="393"/>
      <c r="AP36" s="393">
        <v>1625</v>
      </c>
      <c r="AQ36" s="393"/>
      <c r="AR36" s="393"/>
      <c r="AS36" s="393"/>
      <c r="AT36" s="393"/>
      <c r="AU36" s="393">
        <v>3</v>
      </c>
      <c r="AV36" s="393"/>
      <c r="AW36" s="393"/>
      <c r="AX36" s="393"/>
      <c r="AY36" s="393">
        <v>112</v>
      </c>
      <c r="AZ36" s="393"/>
      <c r="BA36" s="393"/>
      <c r="BB36" s="393"/>
    </row>
    <row r="37" spans="2:54" ht="18.75" customHeight="1" x14ac:dyDescent="0.15">
      <c r="B37" s="354" t="s">
        <v>347</v>
      </c>
      <c r="C37" s="354"/>
      <c r="D37" s="354"/>
      <c r="E37" s="354"/>
      <c r="F37" s="354"/>
      <c r="G37" s="354"/>
      <c r="H37" s="108"/>
      <c r="I37" s="393">
        <v>3491</v>
      </c>
      <c r="J37" s="393"/>
      <c r="K37" s="393"/>
      <c r="L37" s="393"/>
      <c r="M37" s="393"/>
      <c r="N37" s="393">
        <v>1460</v>
      </c>
      <c r="O37" s="393"/>
      <c r="P37" s="393"/>
      <c r="Q37" s="393"/>
      <c r="R37" s="393"/>
      <c r="S37" s="393">
        <v>1954</v>
      </c>
      <c r="T37" s="393"/>
      <c r="U37" s="393"/>
      <c r="V37" s="393"/>
      <c r="W37" s="393"/>
      <c r="X37" s="393">
        <v>2</v>
      </c>
      <c r="Y37" s="393"/>
      <c r="Z37" s="393"/>
      <c r="AA37" s="393"/>
      <c r="AB37" s="393">
        <v>73</v>
      </c>
      <c r="AC37" s="393"/>
      <c r="AD37" s="393"/>
      <c r="AE37" s="393"/>
      <c r="AF37" s="393">
        <v>3328</v>
      </c>
      <c r="AG37" s="393"/>
      <c r="AH37" s="393"/>
      <c r="AI37" s="393"/>
      <c r="AJ37" s="393"/>
      <c r="AK37" s="393">
        <v>869</v>
      </c>
      <c r="AL37" s="393"/>
      <c r="AM37" s="393"/>
      <c r="AN37" s="393"/>
      <c r="AO37" s="393"/>
      <c r="AP37" s="393">
        <v>2218</v>
      </c>
      <c r="AQ37" s="393"/>
      <c r="AR37" s="393"/>
      <c r="AS37" s="393"/>
      <c r="AT37" s="393"/>
      <c r="AU37" s="393">
        <v>11</v>
      </c>
      <c r="AV37" s="393"/>
      <c r="AW37" s="393"/>
      <c r="AX37" s="393"/>
      <c r="AY37" s="393">
        <v>227</v>
      </c>
      <c r="AZ37" s="393"/>
      <c r="BA37" s="393"/>
      <c r="BB37" s="393"/>
    </row>
    <row r="38" spans="2:54" ht="18.75" customHeight="1" x14ac:dyDescent="0.15">
      <c r="B38" s="354" t="s">
        <v>285</v>
      </c>
      <c r="C38" s="354"/>
      <c r="D38" s="354"/>
      <c r="E38" s="354"/>
      <c r="F38" s="354"/>
      <c r="G38" s="354"/>
      <c r="H38" s="108"/>
      <c r="I38" s="393">
        <v>4075</v>
      </c>
      <c r="J38" s="393"/>
      <c r="K38" s="393"/>
      <c r="L38" s="393"/>
      <c r="M38" s="393"/>
      <c r="N38" s="393">
        <v>1394</v>
      </c>
      <c r="O38" s="393"/>
      <c r="P38" s="393"/>
      <c r="Q38" s="393"/>
      <c r="R38" s="393"/>
      <c r="S38" s="393">
        <v>2527</v>
      </c>
      <c r="T38" s="393"/>
      <c r="U38" s="393"/>
      <c r="V38" s="393"/>
      <c r="W38" s="393"/>
      <c r="X38" s="393">
        <v>1</v>
      </c>
      <c r="Y38" s="393"/>
      <c r="Z38" s="393"/>
      <c r="AA38" s="393"/>
      <c r="AB38" s="393">
        <v>152</v>
      </c>
      <c r="AC38" s="393"/>
      <c r="AD38" s="393"/>
      <c r="AE38" s="393"/>
      <c r="AF38" s="393">
        <v>3783</v>
      </c>
      <c r="AG38" s="393"/>
      <c r="AH38" s="393"/>
      <c r="AI38" s="393"/>
      <c r="AJ38" s="393"/>
      <c r="AK38" s="393">
        <v>729</v>
      </c>
      <c r="AL38" s="393"/>
      <c r="AM38" s="393"/>
      <c r="AN38" s="393"/>
      <c r="AO38" s="393"/>
      <c r="AP38" s="393">
        <v>2754</v>
      </c>
      <c r="AQ38" s="393"/>
      <c r="AR38" s="393"/>
      <c r="AS38" s="393"/>
      <c r="AT38" s="393"/>
      <c r="AU38" s="393">
        <v>17</v>
      </c>
      <c r="AV38" s="393"/>
      <c r="AW38" s="393"/>
      <c r="AX38" s="393"/>
      <c r="AY38" s="393">
        <v>281</v>
      </c>
      <c r="AZ38" s="393"/>
      <c r="BA38" s="393"/>
      <c r="BB38" s="393"/>
    </row>
    <row r="39" spans="2:54" ht="18.75" customHeight="1" x14ac:dyDescent="0.15">
      <c r="B39" s="354" t="s">
        <v>349</v>
      </c>
      <c r="C39" s="354"/>
      <c r="D39" s="354"/>
      <c r="E39" s="354"/>
      <c r="F39" s="354"/>
      <c r="G39" s="354"/>
      <c r="H39" s="108"/>
      <c r="I39" s="393">
        <v>4628</v>
      </c>
      <c r="J39" s="393"/>
      <c r="K39" s="393"/>
      <c r="L39" s="393"/>
      <c r="M39" s="393"/>
      <c r="N39" s="393">
        <v>1485</v>
      </c>
      <c r="O39" s="393"/>
      <c r="P39" s="393"/>
      <c r="Q39" s="393"/>
      <c r="R39" s="393"/>
      <c r="S39" s="393">
        <v>2915</v>
      </c>
      <c r="T39" s="393"/>
      <c r="U39" s="393"/>
      <c r="V39" s="393"/>
      <c r="W39" s="393"/>
      <c r="X39" s="393">
        <v>15</v>
      </c>
      <c r="Y39" s="393"/>
      <c r="Z39" s="393"/>
      <c r="AA39" s="393"/>
      <c r="AB39" s="393">
        <v>211</v>
      </c>
      <c r="AC39" s="393"/>
      <c r="AD39" s="393"/>
      <c r="AE39" s="393"/>
      <c r="AF39" s="393">
        <v>4332</v>
      </c>
      <c r="AG39" s="393"/>
      <c r="AH39" s="393"/>
      <c r="AI39" s="393"/>
      <c r="AJ39" s="393"/>
      <c r="AK39" s="393">
        <v>742</v>
      </c>
      <c r="AL39" s="393"/>
      <c r="AM39" s="393"/>
      <c r="AN39" s="393"/>
      <c r="AO39" s="393"/>
      <c r="AP39" s="393">
        <v>3160</v>
      </c>
      <c r="AQ39" s="393"/>
      <c r="AR39" s="393"/>
      <c r="AS39" s="393"/>
      <c r="AT39" s="393"/>
      <c r="AU39" s="393">
        <v>43</v>
      </c>
      <c r="AV39" s="393"/>
      <c r="AW39" s="393"/>
      <c r="AX39" s="393"/>
      <c r="AY39" s="393">
        <v>386</v>
      </c>
      <c r="AZ39" s="393"/>
      <c r="BA39" s="393"/>
      <c r="BB39" s="393"/>
    </row>
    <row r="40" spans="2:54" ht="18.75" customHeight="1" x14ac:dyDescent="0.15">
      <c r="B40" s="354" t="s">
        <v>350</v>
      </c>
      <c r="C40" s="354"/>
      <c r="D40" s="354"/>
      <c r="E40" s="354"/>
      <c r="F40" s="354"/>
      <c r="G40" s="354"/>
      <c r="H40" s="108"/>
      <c r="I40" s="393">
        <v>3995</v>
      </c>
      <c r="J40" s="393"/>
      <c r="K40" s="393"/>
      <c r="L40" s="393"/>
      <c r="M40" s="393"/>
      <c r="N40" s="393">
        <v>1089</v>
      </c>
      <c r="O40" s="393"/>
      <c r="P40" s="393"/>
      <c r="Q40" s="393"/>
      <c r="R40" s="393"/>
      <c r="S40" s="393">
        <v>2653</v>
      </c>
      <c r="T40" s="393"/>
      <c r="U40" s="393"/>
      <c r="V40" s="393"/>
      <c r="W40" s="393"/>
      <c r="X40" s="393">
        <v>28</v>
      </c>
      <c r="Y40" s="393"/>
      <c r="Z40" s="393"/>
      <c r="AA40" s="393"/>
      <c r="AB40" s="393">
        <v>223</v>
      </c>
      <c r="AC40" s="393"/>
      <c r="AD40" s="393"/>
      <c r="AE40" s="393"/>
      <c r="AF40" s="393">
        <v>3848</v>
      </c>
      <c r="AG40" s="393"/>
      <c r="AH40" s="393"/>
      <c r="AI40" s="393"/>
      <c r="AJ40" s="393"/>
      <c r="AK40" s="393">
        <v>534</v>
      </c>
      <c r="AL40" s="393"/>
      <c r="AM40" s="393"/>
      <c r="AN40" s="393"/>
      <c r="AO40" s="393"/>
      <c r="AP40" s="393">
        <v>2867</v>
      </c>
      <c r="AQ40" s="393"/>
      <c r="AR40" s="393"/>
      <c r="AS40" s="393"/>
      <c r="AT40" s="393"/>
      <c r="AU40" s="393">
        <v>73</v>
      </c>
      <c r="AV40" s="393"/>
      <c r="AW40" s="393"/>
      <c r="AX40" s="393"/>
      <c r="AY40" s="393">
        <v>372</v>
      </c>
      <c r="AZ40" s="393"/>
      <c r="BA40" s="393"/>
      <c r="BB40" s="393"/>
    </row>
    <row r="41" spans="2:54" ht="18.75" customHeight="1" x14ac:dyDescent="0.15">
      <c r="B41" s="354" t="s">
        <v>352</v>
      </c>
      <c r="C41" s="354"/>
      <c r="D41" s="354"/>
      <c r="E41" s="354"/>
      <c r="F41" s="354"/>
      <c r="G41" s="354"/>
      <c r="H41" s="108"/>
      <c r="I41" s="393">
        <v>3621</v>
      </c>
      <c r="J41" s="393"/>
      <c r="K41" s="393"/>
      <c r="L41" s="393"/>
      <c r="M41" s="393"/>
      <c r="N41" s="393">
        <v>679</v>
      </c>
      <c r="O41" s="393"/>
      <c r="P41" s="393"/>
      <c r="Q41" s="393"/>
      <c r="R41" s="393"/>
      <c r="S41" s="393">
        <v>2664</v>
      </c>
      <c r="T41" s="393"/>
      <c r="U41" s="393"/>
      <c r="V41" s="393"/>
      <c r="W41" s="393"/>
      <c r="X41" s="393">
        <v>54</v>
      </c>
      <c r="Y41" s="393"/>
      <c r="Z41" s="393"/>
      <c r="AA41" s="393"/>
      <c r="AB41" s="393">
        <v>221</v>
      </c>
      <c r="AC41" s="393"/>
      <c r="AD41" s="393"/>
      <c r="AE41" s="393"/>
      <c r="AF41" s="393">
        <v>3821</v>
      </c>
      <c r="AG41" s="393"/>
      <c r="AH41" s="393"/>
      <c r="AI41" s="393"/>
      <c r="AJ41" s="393"/>
      <c r="AK41" s="393">
        <v>312</v>
      </c>
      <c r="AL41" s="393"/>
      <c r="AM41" s="393"/>
      <c r="AN41" s="393"/>
      <c r="AO41" s="393"/>
      <c r="AP41" s="393">
        <v>3006</v>
      </c>
      <c r="AQ41" s="393"/>
      <c r="AR41" s="393"/>
      <c r="AS41" s="393"/>
      <c r="AT41" s="393"/>
      <c r="AU41" s="393">
        <v>147</v>
      </c>
      <c r="AV41" s="393"/>
      <c r="AW41" s="393"/>
      <c r="AX41" s="393"/>
      <c r="AY41" s="393">
        <v>353</v>
      </c>
      <c r="AZ41" s="393"/>
      <c r="BA41" s="393"/>
      <c r="BB41" s="393"/>
    </row>
    <row r="42" spans="2:54" ht="18.75" customHeight="1" x14ac:dyDescent="0.15">
      <c r="B42" s="354" t="s">
        <v>355</v>
      </c>
      <c r="C42" s="354"/>
      <c r="D42" s="354"/>
      <c r="E42" s="354"/>
      <c r="F42" s="354"/>
      <c r="G42" s="354"/>
      <c r="H42" s="108"/>
      <c r="I42" s="393">
        <v>3689</v>
      </c>
      <c r="J42" s="393"/>
      <c r="K42" s="393"/>
      <c r="L42" s="393"/>
      <c r="M42" s="393"/>
      <c r="N42" s="393">
        <v>530</v>
      </c>
      <c r="O42" s="393"/>
      <c r="P42" s="393"/>
      <c r="Q42" s="393"/>
      <c r="R42" s="393"/>
      <c r="S42" s="393">
        <v>2885</v>
      </c>
      <c r="T42" s="393"/>
      <c r="U42" s="393"/>
      <c r="V42" s="393"/>
      <c r="W42" s="393"/>
      <c r="X42" s="393">
        <v>84</v>
      </c>
      <c r="Y42" s="393"/>
      <c r="Z42" s="393"/>
      <c r="AA42" s="393"/>
      <c r="AB42" s="393">
        <v>188</v>
      </c>
      <c r="AC42" s="393"/>
      <c r="AD42" s="393"/>
      <c r="AE42" s="393"/>
      <c r="AF42" s="393">
        <v>3884</v>
      </c>
      <c r="AG42" s="393"/>
      <c r="AH42" s="393"/>
      <c r="AI42" s="393"/>
      <c r="AJ42" s="393"/>
      <c r="AK42" s="393">
        <v>187</v>
      </c>
      <c r="AL42" s="393"/>
      <c r="AM42" s="393"/>
      <c r="AN42" s="393"/>
      <c r="AO42" s="393"/>
      <c r="AP42" s="393">
        <v>3167</v>
      </c>
      <c r="AQ42" s="393"/>
      <c r="AR42" s="393"/>
      <c r="AS42" s="393"/>
      <c r="AT42" s="393"/>
      <c r="AU42" s="393">
        <v>248</v>
      </c>
      <c r="AV42" s="393"/>
      <c r="AW42" s="393"/>
      <c r="AX42" s="393"/>
      <c r="AY42" s="393">
        <v>279</v>
      </c>
      <c r="AZ42" s="393"/>
      <c r="BA42" s="393"/>
      <c r="BB42" s="393"/>
    </row>
    <row r="43" spans="2:54" ht="18.75" customHeight="1" x14ac:dyDescent="0.15">
      <c r="B43" s="354" t="s">
        <v>356</v>
      </c>
      <c r="C43" s="354"/>
      <c r="D43" s="354"/>
      <c r="E43" s="354"/>
      <c r="F43" s="354"/>
      <c r="G43" s="354"/>
      <c r="H43" s="108"/>
      <c r="I43" s="393">
        <v>4355</v>
      </c>
      <c r="J43" s="393"/>
      <c r="K43" s="393"/>
      <c r="L43" s="393"/>
      <c r="M43" s="393"/>
      <c r="N43" s="393">
        <v>459</v>
      </c>
      <c r="O43" s="393"/>
      <c r="P43" s="393"/>
      <c r="Q43" s="393"/>
      <c r="R43" s="393"/>
      <c r="S43" s="393">
        <v>3559</v>
      </c>
      <c r="T43" s="393"/>
      <c r="U43" s="393"/>
      <c r="V43" s="393"/>
      <c r="W43" s="393"/>
      <c r="X43" s="393">
        <v>158</v>
      </c>
      <c r="Y43" s="393"/>
      <c r="Z43" s="393"/>
      <c r="AA43" s="393"/>
      <c r="AB43" s="393">
        <v>176</v>
      </c>
      <c r="AC43" s="393"/>
      <c r="AD43" s="393"/>
      <c r="AE43" s="393"/>
      <c r="AF43" s="393">
        <v>4454</v>
      </c>
      <c r="AG43" s="393"/>
      <c r="AH43" s="393"/>
      <c r="AI43" s="393"/>
      <c r="AJ43" s="393"/>
      <c r="AK43" s="393">
        <v>146</v>
      </c>
      <c r="AL43" s="393"/>
      <c r="AM43" s="393"/>
      <c r="AN43" s="393"/>
      <c r="AO43" s="393"/>
      <c r="AP43" s="393">
        <v>3550</v>
      </c>
      <c r="AQ43" s="393"/>
      <c r="AR43" s="393"/>
      <c r="AS43" s="393"/>
      <c r="AT43" s="393"/>
      <c r="AU43" s="393">
        <v>495</v>
      </c>
      <c r="AV43" s="393"/>
      <c r="AW43" s="393"/>
      <c r="AX43" s="393"/>
      <c r="AY43" s="393">
        <v>258</v>
      </c>
      <c r="AZ43" s="393"/>
      <c r="BA43" s="393"/>
      <c r="BB43" s="393"/>
    </row>
    <row r="44" spans="2:54" ht="18.75" customHeight="1" x14ac:dyDescent="0.15">
      <c r="B44" s="354" t="s">
        <v>203</v>
      </c>
      <c r="C44" s="354"/>
      <c r="D44" s="354"/>
      <c r="E44" s="354"/>
      <c r="F44" s="354"/>
      <c r="G44" s="354"/>
      <c r="H44" s="108"/>
      <c r="I44" s="393">
        <v>4602</v>
      </c>
      <c r="J44" s="393"/>
      <c r="K44" s="393"/>
      <c r="L44" s="393"/>
      <c r="M44" s="393"/>
      <c r="N44" s="393">
        <v>325</v>
      </c>
      <c r="O44" s="393"/>
      <c r="P44" s="393"/>
      <c r="Q44" s="393"/>
      <c r="R44" s="393"/>
      <c r="S44" s="393">
        <v>3790</v>
      </c>
      <c r="T44" s="393"/>
      <c r="U44" s="393"/>
      <c r="V44" s="393"/>
      <c r="W44" s="393"/>
      <c r="X44" s="393">
        <v>291</v>
      </c>
      <c r="Y44" s="393"/>
      <c r="Z44" s="393"/>
      <c r="AA44" s="393"/>
      <c r="AB44" s="393">
        <v>190</v>
      </c>
      <c r="AC44" s="393"/>
      <c r="AD44" s="393"/>
      <c r="AE44" s="393"/>
      <c r="AF44" s="393">
        <v>5091</v>
      </c>
      <c r="AG44" s="393"/>
      <c r="AH44" s="393"/>
      <c r="AI44" s="393"/>
      <c r="AJ44" s="393"/>
      <c r="AK44" s="393">
        <v>156</v>
      </c>
      <c r="AL44" s="393"/>
      <c r="AM44" s="393"/>
      <c r="AN44" s="393"/>
      <c r="AO44" s="393"/>
      <c r="AP44" s="393">
        <v>3650</v>
      </c>
      <c r="AQ44" s="393"/>
      <c r="AR44" s="393"/>
      <c r="AS44" s="393"/>
      <c r="AT44" s="393"/>
      <c r="AU44" s="393">
        <v>1019</v>
      </c>
      <c r="AV44" s="393"/>
      <c r="AW44" s="393"/>
      <c r="AX44" s="393"/>
      <c r="AY44" s="393">
        <v>257</v>
      </c>
      <c r="AZ44" s="393"/>
      <c r="BA44" s="393"/>
      <c r="BB44" s="393"/>
    </row>
    <row r="45" spans="2:54" ht="18.75" customHeight="1" x14ac:dyDescent="0.15">
      <c r="B45" s="354" t="s">
        <v>241</v>
      </c>
      <c r="C45" s="354"/>
      <c r="D45" s="354"/>
      <c r="E45" s="354"/>
      <c r="F45" s="354"/>
      <c r="G45" s="354"/>
      <c r="H45" s="108"/>
      <c r="I45" s="393">
        <v>3402</v>
      </c>
      <c r="J45" s="393"/>
      <c r="K45" s="393"/>
      <c r="L45" s="393"/>
      <c r="M45" s="393"/>
      <c r="N45" s="393">
        <v>117</v>
      </c>
      <c r="O45" s="393"/>
      <c r="P45" s="393"/>
      <c r="Q45" s="393"/>
      <c r="R45" s="393"/>
      <c r="S45" s="393">
        <v>2856</v>
      </c>
      <c r="T45" s="393"/>
      <c r="U45" s="393"/>
      <c r="V45" s="393"/>
      <c r="W45" s="393"/>
      <c r="X45" s="393">
        <v>332</v>
      </c>
      <c r="Y45" s="393"/>
      <c r="Z45" s="393"/>
      <c r="AA45" s="393"/>
      <c r="AB45" s="393">
        <v>95</v>
      </c>
      <c r="AC45" s="393"/>
      <c r="AD45" s="393"/>
      <c r="AE45" s="393"/>
      <c r="AF45" s="393">
        <v>3784</v>
      </c>
      <c r="AG45" s="393"/>
      <c r="AH45" s="393"/>
      <c r="AI45" s="393"/>
      <c r="AJ45" s="393"/>
      <c r="AK45" s="393">
        <v>95</v>
      </c>
      <c r="AL45" s="393"/>
      <c r="AM45" s="393"/>
      <c r="AN45" s="393"/>
      <c r="AO45" s="393"/>
      <c r="AP45" s="393">
        <v>2271</v>
      </c>
      <c r="AQ45" s="393"/>
      <c r="AR45" s="393"/>
      <c r="AS45" s="393"/>
      <c r="AT45" s="393"/>
      <c r="AU45" s="393">
        <v>1253</v>
      </c>
      <c r="AV45" s="393"/>
      <c r="AW45" s="393"/>
      <c r="AX45" s="393"/>
      <c r="AY45" s="393">
        <v>154</v>
      </c>
      <c r="AZ45" s="393"/>
      <c r="BA45" s="393"/>
      <c r="BB45" s="393"/>
    </row>
    <row r="46" spans="2:54" ht="18.75" customHeight="1" x14ac:dyDescent="0.15">
      <c r="B46" s="354" t="s">
        <v>357</v>
      </c>
      <c r="C46" s="354"/>
      <c r="D46" s="354"/>
      <c r="E46" s="354"/>
      <c r="F46" s="354"/>
      <c r="G46" s="354"/>
      <c r="H46" s="108"/>
      <c r="I46" s="393">
        <v>2155</v>
      </c>
      <c r="J46" s="393"/>
      <c r="K46" s="393"/>
      <c r="L46" s="393"/>
      <c r="M46" s="393"/>
      <c r="N46" s="393">
        <v>36</v>
      </c>
      <c r="O46" s="393"/>
      <c r="P46" s="393"/>
      <c r="Q46" s="393"/>
      <c r="R46" s="393"/>
      <c r="S46" s="393">
        <v>1781</v>
      </c>
      <c r="T46" s="393"/>
      <c r="U46" s="393"/>
      <c r="V46" s="393"/>
      <c r="W46" s="393"/>
      <c r="X46" s="393">
        <v>301</v>
      </c>
      <c r="Y46" s="393"/>
      <c r="Z46" s="393"/>
      <c r="AA46" s="393"/>
      <c r="AB46" s="393">
        <v>36</v>
      </c>
      <c r="AC46" s="393"/>
      <c r="AD46" s="393"/>
      <c r="AE46" s="393"/>
      <c r="AF46" s="393">
        <v>2622</v>
      </c>
      <c r="AG46" s="393"/>
      <c r="AH46" s="393"/>
      <c r="AI46" s="393"/>
      <c r="AJ46" s="393"/>
      <c r="AK46" s="393">
        <v>69</v>
      </c>
      <c r="AL46" s="393"/>
      <c r="AM46" s="393"/>
      <c r="AN46" s="393"/>
      <c r="AO46" s="393"/>
      <c r="AP46" s="393">
        <v>1119</v>
      </c>
      <c r="AQ46" s="393"/>
      <c r="AR46" s="393"/>
      <c r="AS46" s="393"/>
      <c r="AT46" s="393"/>
      <c r="AU46" s="393">
        <v>1343</v>
      </c>
      <c r="AV46" s="393"/>
      <c r="AW46" s="393"/>
      <c r="AX46" s="393"/>
      <c r="AY46" s="393">
        <v>86</v>
      </c>
      <c r="AZ46" s="393"/>
      <c r="BA46" s="393"/>
      <c r="BB46" s="393"/>
    </row>
    <row r="47" spans="2:54" ht="18.75" customHeight="1" x14ac:dyDescent="0.15">
      <c r="B47" s="354" t="s">
        <v>358</v>
      </c>
      <c r="C47" s="354"/>
      <c r="D47" s="354"/>
      <c r="E47" s="354"/>
      <c r="F47" s="354"/>
      <c r="G47" s="354"/>
      <c r="H47" s="108"/>
      <c r="I47" s="393">
        <v>1534</v>
      </c>
      <c r="J47" s="393"/>
      <c r="K47" s="393"/>
      <c r="L47" s="393"/>
      <c r="M47" s="393"/>
      <c r="N47" s="393">
        <v>14</v>
      </c>
      <c r="O47" s="393"/>
      <c r="P47" s="393"/>
      <c r="Q47" s="393"/>
      <c r="R47" s="393"/>
      <c r="S47" s="393">
        <v>1033</v>
      </c>
      <c r="T47" s="393"/>
      <c r="U47" s="393"/>
      <c r="V47" s="393"/>
      <c r="W47" s="393"/>
      <c r="X47" s="393">
        <v>462</v>
      </c>
      <c r="Y47" s="393"/>
      <c r="Z47" s="393"/>
      <c r="AA47" s="393"/>
      <c r="AB47" s="391">
        <v>20</v>
      </c>
      <c r="AC47" s="391"/>
      <c r="AD47" s="391"/>
      <c r="AE47" s="391"/>
      <c r="AF47" s="393">
        <v>2994</v>
      </c>
      <c r="AG47" s="393"/>
      <c r="AH47" s="393"/>
      <c r="AI47" s="393"/>
      <c r="AJ47" s="393"/>
      <c r="AK47" s="393">
        <v>60</v>
      </c>
      <c r="AL47" s="393"/>
      <c r="AM47" s="393"/>
      <c r="AN47" s="393"/>
      <c r="AO47" s="393"/>
      <c r="AP47" s="393">
        <v>510</v>
      </c>
      <c r="AQ47" s="393"/>
      <c r="AR47" s="393"/>
      <c r="AS47" s="393"/>
      <c r="AT47" s="393"/>
      <c r="AU47" s="393">
        <v>2345</v>
      </c>
      <c r="AV47" s="393"/>
      <c r="AW47" s="393"/>
      <c r="AX47" s="393"/>
      <c r="AY47" s="393">
        <v>70</v>
      </c>
      <c r="AZ47" s="393"/>
      <c r="BA47" s="393"/>
      <c r="BB47" s="393"/>
    </row>
    <row r="48" spans="2:54" ht="5.25" customHeight="1" x14ac:dyDescent="0.15">
      <c r="B48" s="62"/>
      <c r="C48" s="62"/>
      <c r="D48" s="62"/>
      <c r="E48" s="62"/>
      <c r="F48" s="62"/>
      <c r="G48" s="62"/>
      <c r="H48" s="63"/>
      <c r="I48" s="62"/>
      <c r="J48" s="62"/>
      <c r="K48" s="62"/>
      <c r="L48" s="62"/>
      <c r="M48" s="62"/>
      <c r="T48" s="62"/>
    </row>
    <row r="49" spans="1:54" ht="5.25" customHeight="1" x14ac:dyDescent="0.15">
      <c r="A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</row>
    <row r="50" spans="1:54" x14ac:dyDescent="0.15">
      <c r="A50" s="50" t="s">
        <v>359</v>
      </c>
      <c r="AT50" s="362" t="s">
        <v>53</v>
      </c>
      <c r="AU50" s="362"/>
      <c r="AV50" s="362"/>
      <c r="AW50" s="362"/>
      <c r="AX50" s="362"/>
      <c r="AY50" s="362"/>
      <c r="AZ50" s="362"/>
      <c r="BA50" s="362"/>
      <c r="BB50" s="362"/>
    </row>
    <row r="51" spans="1:54" ht="18" customHeight="1" x14ac:dyDescent="0.15"/>
  </sheetData>
  <mergeCells count="324">
    <mergeCell ref="AH2:BB2"/>
    <mergeCell ref="I4:M7"/>
    <mergeCell ref="N4:AW4"/>
    <mergeCell ref="AX4:BB7"/>
    <mergeCell ref="Z5:AD7"/>
    <mergeCell ref="AE5:AI7"/>
    <mergeCell ref="AJ5:AO7"/>
    <mergeCell ref="AP5:AS7"/>
    <mergeCell ref="AT5:AW7"/>
    <mergeCell ref="Z9:AD9"/>
    <mergeCell ref="AE9:AH9"/>
    <mergeCell ref="AJ9:AN9"/>
    <mergeCell ref="AP9:AR9"/>
    <mergeCell ref="AT9:AV9"/>
    <mergeCell ref="AY9:BA9"/>
    <mergeCell ref="C6:G6"/>
    <mergeCell ref="N6:S7"/>
    <mergeCell ref="T6:Y7"/>
    <mergeCell ref="A9:H9"/>
    <mergeCell ref="I9:M9"/>
    <mergeCell ref="N9:S9"/>
    <mergeCell ref="T9:Y9"/>
    <mergeCell ref="AJ11:AN11"/>
    <mergeCell ref="AP11:AR11"/>
    <mergeCell ref="AT11:AV11"/>
    <mergeCell ref="AY11:BA11"/>
    <mergeCell ref="B12:G12"/>
    <mergeCell ref="I12:M12"/>
    <mergeCell ref="N12:S12"/>
    <mergeCell ref="T12:Y12"/>
    <mergeCell ref="Z12:AD12"/>
    <mergeCell ref="AE12:AH12"/>
    <mergeCell ref="A11:E11"/>
    <mergeCell ref="I11:M11"/>
    <mergeCell ref="N11:S11"/>
    <mergeCell ref="T11:Y11"/>
    <mergeCell ref="Z11:AD11"/>
    <mergeCell ref="AE11:AH11"/>
    <mergeCell ref="AJ12:AN12"/>
    <mergeCell ref="AP12:AR12"/>
    <mergeCell ref="AT12:AV12"/>
    <mergeCell ref="AY12:BA12"/>
    <mergeCell ref="AY13:BA13"/>
    <mergeCell ref="B14:G14"/>
    <mergeCell ref="I14:M14"/>
    <mergeCell ref="N14:S14"/>
    <mergeCell ref="T14:Y14"/>
    <mergeCell ref="Z14:AD14"/>
    <mergeCell ref="AE14:AH14"/>
    <mergeCell ref="AJ14:AN14"/>
    <mergeCell ref="AP14:AR14"/>
    <mergeCell ref="AT14:AV14"/>
    <mergeCell ref="AY14:BA14"/>
    <mergeCell ref="B13:G13"/>
    <mergeCell ref="I13:M13"/>
    <mergeCell ref="N13:S13"/>
    <mergeCell ref="T13:Y13"/>
    <mergeCell ref="Z13:AD13"/>
    <mergeCell ref="AE13:AH13"/>
    <mergeCell ref="AJ13:AN13"/>
    <mergeCell ref="AP13:AR13"/>
    <mergeCell ref="AT13:AV13"/>
    <mergeCell ref="AY15:BA15"/>
    <mergeCell ref="B16:G16"/>
    <mergeCell ref="I16:M16"/>
    <mergeCell ref="N16:S16"/>
    <mergeCell ref="T16:Y16"/>
    <mergeCell ref="Z16:AD16"/>
    <mergeCell ref="AE16:AH16"/>
    <mergeCell ref="AJ16:AN16"/>
    <mergeCell ref="AP16:AR16"/>
    <mergeCell ref="AT16:AV16"/>
    <mergeCell ref="AY16:BA16"/>
    <mergeCell ref="B15:G15"/>
    <mergeCell ref="I15:M15"/>
    <mergeCell ref="N15:S15"/>
    <mergeCell ref="T15:Y15"/>
    <mergeCell ref="Z15:AD15"/>
    <mergeCell ref="AE15:AH15"/>
    <mergeCell ref="AJ15:AN15"/>
    <mergeCell ref="AP15:AR15"/>
    <mergeCell ref="AT15:AV15"/>
    <mergeCell ref="B17:G17"/>
    <mergeCell ref="I17:M17"/>
    <mergeCell ref="N17:S17"/>
    <mergeCell ref="T17:Y17"/>
    <mergeCell ref="Z17:AD17"/>
    <mergeCell ref="AE17:AH17"/>
    <mergeCell ref="AY18:BA18"/>
    <mergeCell ref="A19:E19"/>
    <mergeCell ref="I19:M19"/>
    <mergeCell ref="N19:S19"/>
    <mergeCell ref="T19:Y19"/>
    <mergeCell ref="Z19:AD19"/>
    <mergeCell ref="AE19:AH19"/>
    <mergeCell ref="AJ17:AN17"/>
    <mergeCell ref="AP17:AR17"/>
    <mergeCell ref="AT17:AV17"/>
    <mergeCell ref="AY17:BA17"/>
    <mergeCell ref="B18:G18"/>
    <mergeCell ref="I18:M18"/>
    <mergeCell ref="N18:S18"/>
    <mergeCell ref="T18:Y18"/>
    <mergeCell ref="Z18:AD18"/>
    <mergeCell ref="AE18:AH18"/>
    <mergeCell ref="A20:E20"/>
    <mergeCell ref="I20:M20"/>
    <mergeCell ref="N20:S20"/>
    <mergeCell ref="T20:Y20"/>
    <mergeCell ref="Z20:AD20"/>
    <mergeCell ref="AE20:AH20"/>
    <mergeCell ref="AJ18:AN18"/>
    <mergeCell ref="AP18:AR18"/>
    <mergeCell ref="AT18:AV18"/>
    <mergeCell ref="AJ20:AN20"/>
    <mergeCell ref="AP20:AR20"/>
    <mergeCell ref="AT20:AV20"/>
    <mergeCell ref="AK31:AO31"/>
    <mergeCell ref="AP31:AT31"/>
    <mergeCell ref="AU31:AX31"/>
    <mergeCell ref="AY31:BB31"/>
    <mergeCell ref="AY20:BA20"/>
    <mergeCell ref="AU23:BB23"/>
    <mergeCell ref="AQ26:BB26"/>
    <mergeCell ref="AJ19:AN19"/>
    <mergeCell ref="AP19:AR19"/>
    <mergeCell ref="AT19:AV19"/>
    <mergeCell ref="AY19:BA19"/>
    <mergeCell ref="AP29:AT29"/>
    <mergeCell ref="AU29:AX29"/>
    <mergeCell ref="AY29:BB29"/>
    <mergeCell ref="A28:H29"/>
    <mergeCell ref="I28:AE28"/>
    <mergeCell ref="AF28:BB28"/>
    <mergeCell ref="I29:M29"/>
    <mergeCell ref="N29:R29"/>
    <mergeCell ref="S29:W29"/>
    <mergeCell ref="X29:AA29"/>
    <mergeCell ref="AB29:AE29"/>
    <mergeCell ref="AF29:AJ29"/>
    <mergeCell ref="AK29:AO29"/>
    <mergeCell ref="B34:G34"/>
    <mergeCell ref="I34:M34"/>
    <mergeCell ref="N34:R34"/>
    <mergeCell ref="S34:W34"/>
    <mergeCell ref="X34:AA34"/>
    <mergeCell ref="AB34:AE34"/>
    <mergeCell ref="AF34:AJ34"/>
    <mergeCell ref="B31:G31"/>
    <mergeCell ref="I31:M31"/>
    <mergeCell ref="N31:R31"/>
    <mergeCell ref="S31:W31"/>
    <mergeCell ref="X31:AA31"/>
    <mergeCell ref="AB31:AE31"/>
    <mergeCell ref="AF31:AJ31"/>
    <mergeCell ref="AK32:AO32"/>
    <mergeCell ref="AP32:AT32"/>
    <mergeCell ref="AU32:AX32"/>
    <mergeCell ref="AY32:BB32"/>
    <mergeCell ref="B33:G33"/>
    <mergeCell ref="I33:M33"/>
    <mergeCell ref="N33:R33"/>
    <mergeCell ref="S33:W33"/>
    <mergeCell ref="X33:AA33"/>
    <mergeCell ref="AB33:AE33"/>
    <mergeCell ref="I32:M32"/>
    <mergeCell ref="N32:R32"/>
    <mergeCell ref="S32:W32"/>
    <mergeCell ref="X32:AA32"/>
    <mergeCell ref="AB32:AE32"/>
    <mergeCell ref="AF32:AJ32"/>
    <mergeCell ref="AK34:AO34"/>
    <mergeCell ref="AP34:AT34"/>
    <mergeCell ref="AU34:AX34"/>
    <mergeCell ref="AY34:BB34"/>
    <mergeCell ref="AF33:AJ33"/>
    <mergeCell ref="AK33:AO33"/>
    <mergeCell ref="AP33:AT33"/>
    <mergeCell ref="AU33:AX33"/>
    <mergeCell ref="AY33:BB33"/>
    <mergeCell ref="B36:G36"/>
    <mergeCell ref="I36:M36"/>
    <mergeCell ref="N36:R36"/>
    <mergeCell ref="S36:W36"/>
    <mergeCell ref="X36:AA36"/>
    <mergeCell ref="B35:G35"/>
    <mergeCell ref="I35:M35"/>
    <mergeCell ref="N35:R35"/>
    <mergeCell ref="S35:W35"/>
    <mergeCell ref="X35:AA35"/>
    <mergeCell ref="AB36:AE36"/>
    <mergeCell ref="AF36:AJ36"/>
    <mergeCell ref="AK36:AO36"/>
    <mergeCell ref="AP36:AT36"/>
    <mergeCell ref="AU36:AX36"/>
    <mergeCell ref="AY36:BB36"/>
    <mergeCell ref="AF35:AJ35"/>
    <mergeCell ref="AK35:AO35"/>
    <mergeCell ref="AP35:AT35"/>
    <mergeCell ref="AU35:AX35"/>
    <mergeCell ref="AY35:BB35"/>
    <mergeCell ref="AB35:AE35"/>
    <mergeCell ref="B38:G38"/>
    <mergeCell ref="I38:M38"/>
    <mergeCell ref="N38:R38"/>
    <mergeCell ref="S38:W38"/>
    <mergeCell ref="X38:AA38"/>
    <mergeCell ref="B37:G37"/>
    <mergeCell ref="I37:M37"/>
    <mergeCell ref="N37:R37"/>
    <mergeCell ref="S37:W37"/>
    <mergeCell ref="X37:AA37"/>
    <mergeCell ref="AB38:AE38"/>
    <mergeCell ref="AF38:AJ38"/>
    <mergeCell ref="AK38:AO38"/>
    <mergeCell ref="AP38:AT38"/>
    <mergeCell ref="AU38:AX38"/>
    <mergeCell ref="AY38:BB38"/>
    <mergeCell ref="AF37:AJ37"/>
    <mergeCell ref="AK37:AO37"/>
    <mergeCell ref="AP37:AT37"/>
    <mergeCell ref="AU37:AX37"/>
    <mergeCell ref="AY37:BB37"/>
    <mergeCell ref="AB37:AE37"/>
    <mergeCell ref="B40:G40"/>
    <mergeCell ref="I40:M40"/>
    <mergeCell ref="N40:R40"/>
    <mergeCell ref="S40:W40"/>
    <mergeCell ref="X40:AA40"/>
    <mergeCell ref="B39:G39"/>
    <mergeCell ref="I39:M39"/>
    <mergeCell ref="N39:R39"/>
    <mergeCell ref="S39:W39"/>
    <mergeCell ref="X39:AA39"/>
    <mergeCell ref="AB40:AE40"/>
    <mergeCell ref="AF40:AJ40"/>
    <mergeCell ref="AK40:AO40"/>
    <mergeCell ref="AP40:AT40"/>
    <mergeCell ref="AU40:AX40"/>
    <mergeCell ref="AY40:BB40"/>
    <mergeCell ref="AF39:AJ39"/>
    <mergeCell ref="AK39:AO39"/>
    <mergeCell ref="AP39:AT39"/>
    <mergeCell ref="AU39:AX39"/>
    <mergeCell ref="AY39:BB39"/>
    <mergeCell ref="AB39:AE39"/>
    <mergeCell ref="B42:G42"/>
    <mergeCell ref="I42:M42"/>
    <mergeCell ref="N42:R42"/>
    <mergeCell ref="S42:W42"/>
    <mergeCell ref="X42:AA42"/>
    <mergeCell ref="B41:G41"/>
    <mergeCell ref="I41:M41"/>
    <mergeCell ref="N41:R41"/>
    <mergeCell ref="S41:W41"/>
    <mergeCell ref="X41:AA41"/>
    <mergeCell ref="AB42:AE42"/>
    <mergeCell ref="AF42:AJ42"/>
    <mergeCell ref="AK42:AO42"/>
    <mergeCell ref="AP42:AT42"/>
    <mergeCell ref="AU42:AX42"/>
    <mergeCell ref="AY42:BB42"/>
    <mergeCell ref="AF41:AJ41"/>
    <mergeCell ref="AK41:AO41"/>
    <mergeCell ref="AP41:AT41"/>
    <mergeCell ref="AU41:AX41"/>
    <mergeCell ref="AY41:BB41"/>
    <mergeCell ref="AB41:AE41"/>
    <mergeCell ref="B44:G44"/>
    <mergeCell ref="I44:M44"/>
    <mergeCell ref="N44:R44"/>
    <mergeCell ref="S44:W44"/>
    <mergeCell ref="X44:AA44"/>
    <mergeCell ref="B43:G43"/>
    <mergeCell ref="I43:M43"/>
    <mergeCell ref="N43:R43"/>
    <mergeCell ref="S43:W43"/>
    <mergeCell ref="X43:AA43"/>
    <mergeCell ref="AB44:AE44"/>
    <mergeCell ref="AF44:AJ44"/>
    <mergeCell ref="AK44:AO44"/>
    <mergeCell ref="AP44:AT44"/>
    <mergeCell ref="AU44:AX44"/>
    <mergeCell ref="AY44:BB44"/>
    <mergeCell ref="AF43:AJ43"/>
    <mergeCell ref="AK43:AO43"/>
    <mergeCell ref="AP43:AT43"/>
    <mergeCell ref="AU43:AX43"/>
    <mergeCell ref="AY43:BB43"/>
    <mergeCell ref="AB43:AE43"/>
    <mergeCell ref="B46:G46"/>
    <mergeCell ref="I46:M46"/>
    <mergeCell ref="N46:R46"/>
    <mergeCell ref="S46:W46"/>
    <mergeCell ref="X46:AA46"/>
    <mergeCell ref="B45:G45"/>
    <mergeCell ref="I45:M45"/>
    <mergeCell ref="N45:R45"/>
    <mergeCell ref="S45:W45"/>
    <mergeCell ref="X45:AA45"/>
    <mergeCell ref="AB46:AE46"/>
    <mergeCell ref="AF46:AJ46"/>
    <mergeCell ref="AK46:AO46"/>
    <mergeCell ref="AP46:AT46"/>
    <mergeCell ref="AU46:AX46"/>
    <mergeCell ref="AY46:BB46"/>
    <mergeCell ref="AF45:AJ45"/>
    <mergeCell ref="AK45:AO45"/>
    <mergeCell ref="AP45:AT45"/>
    <mergeCell ref="AU45:AX45"/>
    <mergeCell ref="AY45:BB45"/>
    <mergeCell ref="AB45:AE45"/>
    <mergeCell ref="AF47:AJ47"/>
    <mergeCell ref="AK47:AO47"/>
    <mergeCell ref="AP47:AT47"/>
    <mergeCell ref="AU47:AX47"/>
    <mergeCell ref="AY47:BB47"/>
    <mergeCell ref="AT50:BB50"/>
    <mergeCell ref="B47:G47"/>
    <mergeCell ref="I47:M47"/>
    <mergeCell ref="N47:R47"/>
    <mergeCell ref="S47:W47"/>
    <mergeCell ref="X47:AA47"/>
    <mergeCell ref="AB47:AE47"/>
  </mergeCells>
  <phoneticPr fontId="23"/>
  <pageMargins left="0.78740157480314965" right="0.78740157480314965" top="0.78740157480314965" bottom="0.70866141732283472" header="0.51181102362204722" footer="0.51181102362204722"/>
  <pageSetup paperSize="9" scale="98" firstPageNumber="0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BA49"/>
  <sheetViews>
    <sheetView view="pageBreakPreview" zoomScaleNormal="100" zoomScaleSheetLayoutView="100" workbookViewId="0"/>
  </sheetViews>
  <sheetFormatPr defaultColWidth="9" defaultRowHeight="12" x14ac:dyDescent="0.15"/>
  <cols>
    <col min="1" max="66" width="1.625" style="50" customWidth="1"/>
    <col min="67" max="67" width="9" style="50" bestFit="1"/>
    <col min="68" max="16384" width="9" style="50"/>
  </cols>
  <sheetData>
    <row r="1" spans="1:53" ht="15" customHeight="1" x14ac:dyDescent="0.15">
      <c r="A1" s="51" t="s">
        <v>361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53" ht="15" customHeight="1" x14ac:dyDescent="0.15">
      <c r="A2" s="51"/>
      <c r="AP2" s="362" t="s">
        <v>672</v>
      </c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</row>
    <row r="3" spans="1:53" ht="6.75" customHeight="1" x14ac:dyDescent="0.15"/>
    <row r="4" spans="1:53" ht="42" customHeight="1" x14ac:dyDescent="0.15">
      <c r="A4" s="454" t="s">
        <v>339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 t="s">
        <v>362</v>
      </c>
      <c r="S4" s="436"/>
      <c r="T4" s="436"/>
      <c r="U4" s="436"/>
      <c r="V4" s="436"/>
      <c r="W4" s="436"/>
      <c r="X4" s="423" t="s">
        <v>74</v>
      </c>
      <c r="Y4" s="423"/>
      <c r="Z4" s="423"/>
      <c r="AA4" s="423"/>
      <c r="AB4" s="423"/>
      <c r="AC4" s="423" t="s">
        <v>203</v>
      </c>
      <c r="AD4" s="423"/>
      <c r="AE4" s="423"/>
      <c r="AF4" s="423"/>
      <c r="AG4" s="423"/>
      <c r="AH4" s="423" t="s">
        <v>241</v>
      </c>
      <c r="AI4" s="423"/>
      <c r="AJ4" s="423"/>
      <c r="AK4" s="423"/>
      <c r="AL4" s="423"/>
      <c r="AM4" s="423" t="s">
        <v>357</v>
      </c>
      <c r="AN4" s="423"/>
      <c r="AO4" s="423"/>
      <c r="AP4" s="423"/>
      <c r="AQ4" s="423"/>
      <c r="AR4" s="423" t="s">
        <v>358</v>
      </c>
      <c r="AS4" s="423"/>
      <c r="AT4" s="423"/>
      <c r="AU4" s="423"/>
      <c r="AV4" s="423"/>
      <c r="AW4" s="455" t="s">
        <v>363</v>
      </c>
      <c r="AX4" s="456"/>
      <c r="AY4" s="456"/>
      <c r="AZ4" s="456"/>
      <c r="BA4" s="456"/>
    </row>
    <row r="5" spans="1:53" ht="6.75" customHeight="1" x14ac:dyDescent="0.15">
      <c r="R5" s="109"/>
    </row>
    <row r="6" spans="1:53" ht="23.25" customHeight="1" x14ac:dyDescent="0.15">
      <c r="B6" s="347" t="s">
        <v>364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R6" s="55"/>
      <c r="S6" s="428">
        <f>SUM(S7:V8)</f>
        <v>5154</v>
      </c>
      <c r="T6" s="428"/>
      <c r="U6" s="428"/>
      <c r="V6" s="428"/>
      <c r="W6" s="161"/>
      <c r="X6" s="428">
        <v>1022</v>
      </c>
      <c r="Y6" s="428"/>
      <c r="Z6" s="428"/>
      <c r="AA6" s="428"/>
      <c r="AB6" s="161"/>
      <c r="AC6" s="319">
        <v>1287</v>
      </c>
      <c r="AD6" s="319"/>
      <c r="AE6" s="319"/>
      <c r="AF6" s="319"/>
      <c r="AG6" s="161"/>
      <c r="AH6" s="319">
        <v>1117</v>
      </c>
      <c r="AI6" s="319"/>
      <c r="AJ6" s="319"/>
      <c r="AK6" s="319"/>
      <c r="AL6" s="161"/>
      <c r="AM6" s="161"/>
      <c r="AN6" s="428">
        <v>883</v>
      </c>
      <c r="AO6" s="428"/>
      <c r="AP6" s="428"/>
      <c r="AQ6" s="161"/>
      <c r="AR6" s="161"/>
      <c r="AS6" s="428">
        <v>845</v>
      </c>
      <c r="AT6" s="428"/>
      <c r="AU6" s="428"/>
      <c r="AV6" s="161"/>
      <c r="AW6" s="319">
        <v>6030</v>
      </c>
      <c r="AX6" s="319"/>
      <c r="AY6" s="319"/>
      <c r="AZ6" s="319"/>
    </row>
    <row r="7" spans="1:53" ht="23.25" customHeight="1" x14ac:dyDescent="0.15">
      <c r="B7" s="354" t="s">
        <v>336</v>
      </c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R7" s="74"/>
      <c r="S7" s="428">
        <v>1907</v>
      </c>
      <c r="T7" s="428"/>
      <c r="U7" s="428"/>
      <c r="V7" s="428"/>
      <c r="W7" s="161"/>
      <c r="X7" s="161"/>
      <c r="Y7" s="428">
        <v>563</v>
      </c>
      <c r="Z7" s="428"/>
      <c r="AA7" s="428"/>
      <c r="AB7" s="161"/>
      <c r="AC7" s="161"/>
      <c r="AD7" s="428">
        <v>566</v>
      </c>
      <c r="AE7" s="428"/>
      <c r="AF7" s="428"/>
      <c r="AG7" s="161"/>
      <c r="AH7" s="161"/>
      <c r="AI7" s="428">
        <v>363</v>
      </c>
      <c r="AJ7" s="428"/>
      <c r="AK7" s="428"/>
      <c r="AL7" s="161"/>
      <c r="AM7" s="161"/>
      <c r="AN7" s="428">
        <v>211</v>
      </c>
      <c r="AO7" s="428"/>
      <c r="AP7" s="428"/>
      <c r="AQ7" s="161"/>
      <c r="AR7" s="161"/>
      <c r="AS7" s="428">
        <v>204</v>
      </c>
      <c r="AT7" s="428"/>
      <c r="AU7" s="428"/>
      <c r="AV7" s="161"/>
      <c r="AW7" s="319">
        <v>2444</v>
      </c>
      <c r="AX7" s="319"/>
      <c r="AY7" s="319"/>
      <c r="AZ7" s="319"/>
    </row>
    <row r="8" spans="1:53" ht="23.25" customHeight="1" x14ac:dyDescent="0.15">
      <c r="B8" s="354" t="s">
        <v>338</v>
      </c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R8" s="74"/>
      <c r="S8" s="428">
        <v>3247</v>
      </c>
      <c r="T8" s="428"/>
      <c r="U8" s="428"/>
      <c r="V8" s="428"/>
      <c r="W8" s="161"/>
      <c r="X8" s="161"/>
      <c r="Y8" s="428">
        <v>459</v>
      </c>
      <c r="Z8" s="428"/>
      <c r="AA8" s="428"/>
      <c r="AB8" s="161"/>
      <c r="AC8" s="161"/>
      <c r="AD8" s="428">
        <v>721</v>
      </c>
      <c r="AE8" s="428"/>
      <c r="AF8" s="428"/>
      <c r="AG8" s="161"/>
      <c r="AH8" s="161"/>
      <c r="AI8" s="428">
        <v>754</v>
      </c>
      <c r="AJ8" s="428"/>
      <c r="AK8" s="428"/>
      <c r="AL8" s="161"/>
      <c r="AM8" s="161"/>
      <c r="AN8" s="428">
        <v>672</v>
      </c>
      <c r="AO8" s="428"/>
      <c r="AP8" s="428"/>
      <c r="AQ8" s="161"/>
      <c r="AR8" s="161"/>
      <c r="AS8" s="428">
        <v>641</v>
      </c>
      <c r="AT8" s="428"/>
      <c r="AU8" s="428"/>
      <c r="AV8" s="161"/>
      <c r="AW8" s="319">
        <v>3586</v>
      </c>
      <c r="AX8" s="319"/>
      <c r="AY8" s="319"/>
      <c r="AZ8" s="319"/>
    </row>
    <row r="9" spans="1:53" ht="6.75" customHeight="1" x14ac:dyDescent="0.15">
      <c r="R9" s="75"/>
    </row>
    <row r="10" spans="1:53" ht="6.75" customHeight="1" x14ac:dyDescent="0.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</row>
    <row r="11" spans="1:53" x14ac:dyDescent="0.15">
      <c r="AS11" s="362" t="s">
        <v>234</v>
      </c>
      <c r="AT11" s="362"/>
      <c r="AU11" s="362"/>
      <c r="AV11" s="362"/>
      <c r="AW11" s="362"/>
      <c r="AX11" s="362"/>
      <c r="AY11" s="362"/>
      <c r="AZ11" s="362"/>
      <c r="BA11" s="362"/>
    </row>
    <row r="12" spans="1:53" ht="18" customHeight="1" x14ac:dyDescent="0.15"/>
    <row r="13" spans="1:53" ht="14.25" x14ac:dyDescent="0.15">
      <c r="A13" s="51" t="s">
        <v>180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53" ht="14.25" x14ac:dyDescent="0.15">
      <c r="A14" s="51"/>
      <c r="AP14" s="362" t="s">
        <v>672</v>
      </c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</row>
    <row r="15" spans="1:53" ht="6.75" customHeight="1" x14ac:dyDescent="0.15"/>
    <row r="16" spans="1:53" ht="42" customHeight="1" x14ac:dyDescent="0.15">
      <c r="A16" s="454" t="s">
        <v>367</v>
      </c>
      <c r="B16" s="436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 t="s">
        <v>362</v>
      </c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 t="s">
        <v>336</v>
      </c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 t="s">
        <v>338</v>
      </c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53"/>
    </row>
    <row r="17" spans="2:52" ht="6.75" customHeight="1" x14ac:dyDescent="0.15">
      <c r="R17" s="109"/>
    </row>
    <row r="18" spans="2:52" ht="19.5" customHeight="1" x14ac:dyDescent="0.15">
      <c r="D18" s="452" t="s">
        <v>362</v>
      </c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136"/>
      <c r="P18" s="136" t="s">
        <v>369</v>
      </c>
      <c r="Q18" s="99"/>
      <c r="R18" s="252"/>
      <c r="S18" s="42"/>
      <c r="T18" s="42"/>
      <c r="U18" s="42"/>
      <c r="V18" s="433">
        <f>SUM(AH18,AT18)</f>
        <v>1611</v>
      </c>
      <c r="W18" s="433"/>
      <c r="X18" s="433"/>
      <c r="Y18" s="433"/>
      <c r="Z18" s="164"/>
      <c r="AA18" s="164"/>
      <c r="AB18" s="164"/>
      <c r="AC18" s="164"/>
      <c r="AD18" s="164"/>
      <c r="AE18" s="164"/>
      <c r="AF18" s="164"/>
      <c r="AG18" s="164"/>
      <c r="AH18" s="433">
        <f>SUM(AH20:AK32)</f>
        <v>791</v>
      </c>
      <c r="AI18" s="433"/>
      <c r="AJ18" s="433"/>
      <c r="AK18" s="433"/>
      <c r="AL18" s="164"/>
      <c r="AM18" s="164"/>
      <c r="AN18" s="164"/>
      <c r="AO18" s="164"/>
      <c r="AP18" s="164"/>
      <c r="AQ18" s="164"/>
      <c r="AR18" s="164"/>
      <c r="AS18" s="164"/>
      <c r="AT18" s="433">
        <f>SUM(AT20:AW32)</f>
        <v>820</v>
      </c>
      <c r="AU18" s="433"/>
      <c r="AV18" s="433"/>
      <c r="AW18" s="433"/>
      <c r="AX18" s="161"/>
      <c r="AY18" s="161"/>
      <c r="AZ18" s="6"/>
    </row>
    <row r="19" spans="2:52" ht="19.5" customHeight="1" x14ac:dyDescent="0.15"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R19" s="74"/>
      <c r="S19" s="6"/>
      <c r="T19" s="6"/>
      <c r="U19" s="6"/>
      <c r="V19" s="428"/>
      <c r="W19" s="428"/>
      <c r="X19" s="428"/>
      <c r="Y19" s="428"/>
      <c r="Z19" s="161"/>
      <c r="AA19" s="161"/>
      <c r="AB19" s="161"/>
      <c r="AC19" s="161"/>
      <c r="AD19" s="161"/>
      <c r="AE19" s="161"/>
      <c r="AF19" s="161"/>
      <c r="AG19" s="161"/>
      <c r="AH19" s="428"/>
      <c r="AI19" s="428"/>
      <c r="AJ19" s="428"/>
      <c r="AK19" s="428"/>
      <c r="AL19" s="161"/>
      <c r="AM19" s="161"/>
      <c r="AN19" s="161"/>
      <c r="AO19" s="161"/>
      <c r="AP19" s="161"/>
      <c r="AQ19" s="161"/>
      <c r="AR19" s="161"/>
      <c r="AS19" s="161"/>
      <c r="AT19" s="428"/>
      <c r="AU19" s="428"/>
      <c r="AV19" s="428"/>
      <c r="AW19" s="428"/>
      <c r="AX19" s="161"/>
      <c r="AY19" s="161"/>
      <c r="AZ19" s="6"/>
    </row>
    <row r="20" spans="2:52" ht="19.5" customHeight="1" x14ac:dyDescent="0.15">
      <c r="B20" s="347" t="s">
        <v>48</v>
      </c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R20" s="74"/>
      <c r="S20" s="6"/>
      <c r="T20" s="6"/>
      <c r="U20" s="6"/>
      <c r="V20" s="428">
        <f t="shared" ref="V20:V32" si="0">SUM(AH20,AT20)</f>
        <v>106</v>
      </c>
      <c r="W20" s="428"/>
      <c r="X20" s="428"/>
      <c r="Y20" s="428"/>
      <c r="Z20" s="161"/>
      <c r="AA20" s="161"/>
      <c r="AB20" s="161"/>
      <c r="AC20" s="161"/>
      <c r="AD20" s="161"/>
      <c r="AE20" s="161"/>
      <c r="AF20" s="161"/>
      <c r="AG20" s="161"/>
      <c r="AH20" s="428">
        <v>44</v>
      </c>
      <c r="AI20" s="428"/>
      <c r="AJ20" s="428"/>
      <c r="AK20" s="428"/>
      <c r="AL20" s="161"/>
      <c r="AM20" s="161"/>
      <c r="AN20" s="161"/>
      <c r="AO20" s="161"/>
      <c r="AP20" s="161"/>
      <c r="AQ20" s="161"/>
      <c r="AR20" s="161"/>
      <c r="AS20" s="161"/>
      <c r="AT20" s="428">
        <v>62</v>
      </c>
      <c r="AU20" s="428"/>
      <c r="AV20" s="428"/>
      <c r="AW20" s="428"/>
      <c r="AX20" s="161"/>
      <c r="AY20" s="161"/>
      <c r="AZ20" s="6"/>
    </row>
    <row r="21" spans="2:52" ht="19.5" customHeight="1" x14ac:dyDescent="0.15">
      <c r="B21" s="347" t="s">
        <v>372</v>
      </c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R21" s="74"/>
      <c r="S21" s="6"/>
      <c r="T21" s="6"/>
      <c r="U21" s="6"/>
      <c r="V21" s="428">
        <f t="shared" si="0"/>
        <v>341</v>
      </c>
      <c r="W21" s="428"/>
      <c r="X21" s="428"/>
      <c r="Y21" s="428"/>
      <c r="Z21" s="161"/>
      <c r="AA21" s="161"/>
      <c r="AB21" s="161"/>
      <c r="AC21" s="161"/>
      <c r="AD21" s="161"/>
      <c r="AE21" s="161"/>
      <c r="AF21" s="161"/>
      <c r="AG21" s="161"/>
      <c r="AH21" s="428">
        <v>132</v>
      </c>
      <c r="AI21" s="428"/>
      <c r="AJ21" s="428"/>
      <c r="AK21" s="428"/>
      <c r="AL21" s="161"/>
      <c r="AM21" s="161"/>
      <c r="AN21" s="161"/>
      <c r="AO21" s="161"/>
      <c r="AP21" s="161"/>
      <c r="AQ21" s="161"/>
      <c r="AR21" s="161"/>
      <c r="AS21" s="161"/>
      <c r="AT21" s="428">
        <v>209</v>
      </c>
      <c r="AU21" s="428"/>
      <c r="AV21" s="428"/>
      <c r="AW21" s="428"/>
      <c r="AX21" s="161"/>
      <c r="AY21" s="161"/>
      <c r="AZ21" s="6"/>
    </row>
    <row r="22" spans="2:52" ht="19.5" customHeight="1" x14ac:dyDescent="0.15">
      <c r="B22" s="347" t="s">
        <v>373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R22" s="74"/>
      <c r="S22" s="6"/>
      <c r="T22" s="6"/>
      <c r="U22" s="6"/>
      <c r="V22" s="428">
        <f t="shared" si="0"/>
        <v>158</v>
      </c>
      <c r="W22" s="428"/>
      <c r="X22" s="428"/>
      <c r="Y22" s="428"/>
      <c r="Z22" s="161"/>
      <c r="AA22" s="161"/>
      <c r="AB22" s="161"/>
      <c r="AC22" s="161"/>
      <c r="AD22" s="161"/>
      <c r="AE22" s="161"/>
      <c r="AF22" s="161"/>
      <c r="AG22" s="161"/>
      <c r="AH22" s="428">
        <v>56</v>
      </c>
      <c r="AI22" s="428"/>
      <c r="AJ22" s="428"/>
      <c r="AK22" s="428"/>
      <c r="AL22" s="161"/>
      <c r="AM22" s="161"/>
      <c r="AN22" s="161"/>
      <c r="AO22" s="161"/>
      <c r="AP22" s="161"/>
      <c r="AQ22" s="161"/>
      <c r="AR22" s="161"/>
      <c r="AS22" s="161"/>
      <c r="AT22" s="428">
        <v>102</v>
      </c>
      <c r="AU22" s="428"/>
      <c r="AV22" s="428"/>
      <c r="AW22" s="428"/>
      <c r="AX22" s="161"/>
      <c r="AY22" s="161"/>
      <c r="AZ22" s="6"/>
    </row>
    <row r="23" spans="2:52" ht="19.5" customHeight="1" x14ac:dyDescent="0.15">
      <c r="B23" s="347" t="s">
        <v>374</v>
      </c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R23" s="74"/>
      <c r="S23" s="6"/>
      <c r="T23" s="6"/>
      <c r="U23" s="6"/>
      <c r="V23" s="428">
        <f t="shared" si="0"/>
        <v>21</v>
      </c>
      <c r="W23" s="428"/>
      <c r="X23" s="428"/>
      <c r="Y23" s="428"/>
      <c r="Z23" s="161"/>
      <c r="AA23" s="161"/>
      <c r="AB23" s="161"/>
      <c r="AC23" s="161"/>
      <c r="AD23" s="161"/>
      <c r="AE23" s="161"/>
      <c r="AF23" s="161"/>
      <c r="AG23" s="161"/>
      <c r="AH23" s="428">
        <v>3</v>
      </c>
      <c r="AI23" s="428"/>
      <c r="AJ23" s="428"/>
      <c r="AK23" s="428"/>
      <c r="AL23" s="161"/>
      <c r="AM23" s="161"/>
      <c r="AN23" s="161"/>
      <c r="AO23" s="161"/>
      <c r="AP23" s="161"/>
      <c r="AQ23" s="161"/>
      <c r="AR23" s="161"/>
      <c r="AS23" s="161"/>
      <c r="AT23" s="428">
        <v>18</v>
      </c>
      <c r="AU23" s="428"/>
      <c r="AV23" s="428"/>
      <c r="AW23" s="428"/>
      <c r="AX23" s="161"/>
      <c r="AY23" s="161"/>
      <c r="AZ23" s="6"/>
    </row>
    <row r="24" spans="2:52" ht="19.5" customHeight="1" x14ac:dyDescent="0.15">
      <c r="B24" s="347" t="s">
        <v>3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R24" s="74"/>
      <c r="S24" s="6"/>
      <c r="T24" s="6"/>
      <c r="U24" s="6"/>
      <c r="V24" s="428">
        <f t="shared" si="0"/>
        <v>24</v>
      </c>
      <c r="W24" s="428"/>
      <c r="X24" s="428"/>
      <c r="Y24" s="428"/>
      <c r="Z24" s="161"/>
      <c r="AA24" s="161"/>
      <c r="AB24" s="161"/>
      <c r="AC24" s="161"/>
      <c r="AD24" s="161"/>
      <c r="AE24" s="161"/>
      <c r="AF24" s="161"/>
      <c r="AG24" s="161"/>
      <c r="AH24" s="428">
        <v>15</v>
      </c>
      <c r="AI24" s="428"/>
      <c r="AJ24" s="428"/>
      <c r="AK24" s="428"/>
      <c r="AL24" s="161"/>
      <c r="AM24" s="161"/>
      <c r="AN24" s="161"/>
      <c r="AO24" s="161"/>
      <c r="AP24" s="161"/>
      <c r="AQ24" s="161"/>
      <c r="AR24" s="161"/>
      <c r="AS24" s="161"/>
      <c r="AT24" s="428">
        <v>9</v>
      </c>
      <c r="AU24" s="428"/>
      <c r="AV24" s="428"/>
      <c r="AW24" s="428"/>
      <c r="AX24" s="161"/>
      <c r="AY24" s="161"/>
      <c r="AZ24" s="6"/>
    </row>
    <row r="25" spans="2:52" ht="19.5" customHeight="1" x14ac:dyDescent="0.15">
      <c r="B25" s="347" t="s">
        <v>107</v>
      </c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R25" s="74"/>
      <c r="S25" s="6"/>
      <c r="T25" s="6"/>
      <c r="U25" s="6"/>
      <c r="V25" s="428">
        <f t="shared" si="0"/>
        <v>117</v>
      </c>
      <c r="W25" s="428"/>
      <c r="X25" s="428"/>
      <c r="Y25" s="428"/>
      <c r="Z25" s="161"/>
      <c r="AA25" s="161"/>
      <c r="AB25" s="161"/>
      <c r="AC25" s="161"/>
      <c r="AD25" s="161"/>
      <c r="AE25" s="161"/>
      <c r="AF25" s="161"/>
      <c r="AG25" s="161"/>
      <c r="AH25" s="428">
        <v>62</v>
      </c>
      <c r="AI25" s="428"/>
      <c r="AJ25" s="428"/>
      <c r="AK25" s="428"/>
      <c r="AL25" s="161"/>
      <c r="AM25" s="161"/>
      <c r="AN25" s="161"/>
      <c r="AO25" s="161"/>
      <c r="AP25" s="161"/>
      <c r="AQ25" s="161"/>
      <c r="AR25" s="161"/>
      <c r="AS25" s="161"/>
      <c r="AT25" s="428">
        <v>55</v>
      </c>
      <c r="AU25" s="428"/>
      <c r="AV25" s="428"/>
      <c r="AW25" s="428"/>
      <c r="AX25" s="161"/>
      <c r="AY25" s="161"/>
      <c r="AZ25" s="6"/>
    </row>
    <row r="26" spans="2:52" ht="19.5" customHeight="1" x14ac:dyDescent="0.15">
      <c r="B26" s="347" t="s">
        <v>309</v>
      </c>
      <c r="C26" s="347"/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R26" s="74"/>
      <c r="S26" s="6"/>
      <c r="T26" s="6"/>
      <c r="U26" s="6"/>
      <c r="V26" s="428">
        <f t="shared" si="0"/>
        <v>10</v>
      </c>
      <c r="W26" s="428"/>
      <c r="X26" s="428"/>
      <c r="Y26" s="428"/>
      <c r="Z26" s="161"/>
      <c r="AA26" s="161"/>
      <c r="AB26" s="161"/>
      <c r="AC26" s="161"/>
      <c r="AD26" s="161"/>
      <c r="AE26" s="161"/>
      <c r="AF26" s="161"/>
      <c r="AG26" s="161"/>
      <c r="AH26" s="428">
        <v>6</v>
      </c>
      <c r="AI26" s="428"/>
      <c r="AJ26" s="428"/>
      <c r="AK26" s="428"/>
      <c r="AL26" s="161"/>
      <c r="AM26" s="161"/>
      <c r="AN26" s="161"/>
      <c r="AO26" s="161"/>
      <c r="AP26" s="161"/>
      <c r="AQ26" s="161"/>
      <c r="AR26" s="161"/>
      <c r="AS26" s="161"/>
      <c r="AT26" s="428">
        <v>4</v>
      </c>
      <c r="AU26" s="428"/>
      <c r="AV26" s="428"/>
      <c r="AW26" s="428"/>
      <c r="AX26" s="161"/>
      <c r="AY26" s="161"/>
      <c r="AZ26" s="6"/>
    </row>
    <row r="27" spans="2:52" ht="19.5" customHeight="1" x14ac:dyDescent="0.15">
      <c r="B27" s="347" t="s">
        <v>674</v>
      </c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R27" s="74"/>
      <c r="S27" s="6"/>
      <c r="T27" s="6"/>
      <c r="U27" s="6"/>
      <c r="V27" s="428">
        <f>SUM(AH27,AT27)</f>
        <v>26</v>
      </c>
      <c r="W27" s="428"/>
      <c r="X27" s="428"/>
      <c r="Y27" s="428"/>
      <c r="Z27" s="161"/>
      <c r="AA27" s="161"/>
      <c r="AB27" s="161"/>
      <c r="AC27" s="161"/>
      <c r="AD27" s="161"/>
      <c r="AE27" s="161"/>
      <c r="AF27" s="161"/>
      <c r="AG27" s="161"/>
      <c r="AH27" s="319">
        <v>15</v>
      </c>
      <c r="AI27" s="319"/>
      <c r="AJ27" s="319"/>
      <c r="AK27" s="319"/>
      <c r="AL27" s="161"/>
      <c r="AM27" s="161"/>
      <c r="AN27" s="161"/>
      <c r="AO27" s="161"/>
      <c r="AP27" s="161"/>
      <c r="AQ27" s="161"/>
      <c r="AR27" s="161"/>
      <c r="AS27" s="161"/>
      <c r="AT27" s="319">
        <v>11</v>
      </c>
      <c r="AU27" s="319"/>
      <c r="AV27" s="319"/>
      <c r="AW27" s="319"/>
      <c r="AX27" s="161"/>
      <c r="AY27" s="161"/>
      <c r="AZ27" s="6"/>
    </row>
    <row r="28" spans="2:52" ht="19.5" customHeight="1" x14ac:dyDescent="0.15">
      <c r="B28" s="347" t="s">
        <v>197</v>
      </c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R28" s="74"/>
      <c r="S28" s="6"/>
      <c r="T28" s="6"/>
      <c r="U28" s="6"/>
      <c r="V28" s="428">
        <f t="shared" si="0"/>
        <v>2</v>
      </c>
      <c r="W28" s="428"/>
      <c r="X28" s="428"/>
      <c r="Y28" s="428"/>
      <c r="Z28" s="161"/>
      <c r="AA28" s="161"/>
      <c r="AB28" s="161"/>
      <c r="AC28" s="161"/>
      <c r="AD28" s="161"/>
      <c r="AE28" s="161"/>
      <c r="AF28" s="161"/>
      <c r="AG28" s="161"/>
      <c r="AH28" s="428">
        <v>2</v>
      </c>
      <c r="AI28" s="428"/>
      <c r="AJ28" s="428"/>
      <c r="AK28" s="428"/>
      <c r="AL28" s="161"/>
      <c r="AM28" s="161"/>
      <c r="AN28" s="161"/>
      <c r="AO28" s="161"/>
      <c r="AP28" s="161"/>
      <c r="AQ28" s="161"/>
      <c r="AR28" s="161"/>
      <c r="AS28" s="161"/>
      <c r="AT28" s="319" t="s">
        <v>673</v>
      </c>
      <c r="AU28" s="319"/>
      <c r="AV28" s="319"/>
      <c r="AW28" s="319"/>
      <c r="AX28" s="161"/>
      <c r="AY28" s="161"/>
      <c r="AZ28" s="6"/>
    </row>
    <row r="29" spans="2:52" ht="19.5" customHeight="1" x14ac:dyDescent="0.15">
      <c r="B29" s="347" t="s">
        <v>375</v>
      </c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R29" s="74"/>
      <c r="S29" s="6"/>
      <c r="T29" s="6"/>
      <c r="U29" s="6"/>
      <c r="V29" s="428">
        <f t="shared" si="0"/>
        <v>7</v>
      </c>
      <c r="W29" s="428"/>
      <c r="X29" s="428"/>
      <c r="Y29" s="428"/>
      <c r="Z29" s="161"/>
      <c r="AA29" s="161"/>
      <c r="AB29" s="161"/>
      <c r="AC29" s="161"/>
      <c r="AD29" s="161"/>
      <c r="AE29" s="161"/>
      <c r="AF29" s="161"/>
      <c r="AG29" s="161"/>
      <c r="AH29" s="428">
        <v>4</v>
      </c>
      <c r="AI29" s="428"/>
      <c r="AJ29" s="428"/>
      <c r="AK29" s="428"/>
      <c r="AL29" s="161"/>
      <c r="AM29" s="161"/>
      <c r="AN29" s="161"/>
      <c r="AO29" s="161"/>
      <c r="AP29" s="161"/>
      <c r="AQ29" s="161"/>
      <c r="AR29" s="161"/>
      <c r="AS29" s="161"/>
      <c r="AT29" s="428">
        <v>3</v>
      </c>
      <c r="AU29" s="428"/>
      <c r="AV29" s="428"/>
      <c r="AW29" s="428"/>
      <c r="AX29" s="161"/>
      <c r="AY29" s="161"/>
      <c r="AZ29" s="6"/>
    </row>
    <row r="30" spans="2:52" ht="19.5" customHeight="1" x14ac:dyDescent="0.15">
      <c r="B30" s="347" t="s">
        <v>378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R30" s="74"/>
      <c r="S30" s="6"/>
      <c r="T30" s="6"/>
      <c r="U30" s="6"/>
      <c r="V30" s="428">
        <f t="shared" si="0"/>
        <v>191</v>
      </c>
      <c r="W30" s="428"/>
      <c r="X30" s="428"/>
      <c r="Y30" s="428"/>
      <c r="Z30" s="161"/>
      <c r="AA30" s="161"/>
      <c r="AB30" s="161"/>
      <c r="AC30" s="161"/>
      <c r="AD30" s="161"/>
      <c r="AE30" s="161"/>
      <c r="AF30" s="161"/>
      <c r="AG30" s="161"/>
      <c r="AH30" s="428">
        <v>98</v>
      </c>
      <c r="AI30" s="428"/>
      <c r="AJ30" s="428"/>
      <c r="AK30" s="428"/>
      <c r="AL30" s="161"/>
      <c r="AM30" s="161"/>
      <c r="AN30" s="161"/>
      <c r="AO30" s="161"/>
      <c r="AP30" s="161"/>
      <c r="AQ30" s="161"/>
      <c r="AR30" s="161"/>
      <c r="AS30" s="161"/>
      <c r="AT30" s="428">
        <v>93</v>
      </c>
      <c r="AU30" s="428"/>
      <c r="AV30" s="428"/>
      <c r="AW30" s="428"/>
      <c r="AX30" s="161"/>
      <c r="AY30" s="161"/>
      <c r="AZ30" s="6"/>
    </row>
    <row r="31" spans="2:52" ht="19.5" customHeight="1" x14ac:dyDescent="0.15">
      <c r="B31" s="347" t="s">
        <v>38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R31" s="74"/>
      <c r="S31" s="6"/>
      <c r="T31" s="6"/>
      <c r="U31" s="6"/>
      <c r="V31" s="428">
        <f t="shared" si="0"/>
        <v>73</v>
      </c>
      <c r="W31" s="428"/>
      <c r="X31" s="428"/>
      <c r="Y31" s="428"/>
      <c r="Z31" s="161"/>
      <c r="AA31" s="161"/>
      <c r="AB31" s="161"/>
      <c r="AC31" s="161"/>
      <c r="AD31" s="161"/>
      <c r="AE31" s="161"/>
      <c r="AF31" s="161"/>
      <c r="AG31" s="161"/>
      <c r="AH31" s="428">
        <v>36</v>
      </c>
      <c r="AI31" s="428"/>
      <c r="AJ31" s="428"/>
      <c r="AK31" s="428"/>
      <c r="AL31" s="161"/>
      <c r="AM31" s="161"/>
      <c r="AN31" s="161"/>
      <c r="AO31" s="161"/>
      <c r="AP31" s="161"/>
      <c r="AQ31" s="161"/>
      <c r="AR31" s="161"/>
      <c r="AS31" s="161"/>
      <c r="AT31" s="428">
        <v>37</v>
      </c>
      <c r="AU31" s="428"/>
      <c r="AV31" s="428"/>
      <c r="AW31" s="428"/>
      <c r="AX31" s="161"/>
      <c r="AY31" s="161"/>
      <c r="AZ31" s="6"/>
    </row>
    <row r="32" spans="2:52" ht="19.5" customHeight="1" x14ac:dyDescent="0.15">
      <c r="B32" s="347" t="s">
        <v>282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R32" s="74"/>
      <c r="S32" s="6"/>
      <c r="T32" s="6"/>
      <c r="U32" s="6"/>
      <c r="V32" s="428">
        <f t="shared" si="0"/>
        <v>535</v>
      </c>
      <c r="W32" s="428"/>
      <c r="X32" s="428"/>
      <c r="Y32" s="428"/>
      <c r="Z32" s="161"/>
      <c r="AA32" s="161"/>
      <c r="AB32" s="161"/>
      <c r="AC32" s="161"/>
      <c r="AD32" s="161"/>
      <c r="AE32" s="161"/>
      <c r="AF32" s="161"/>
      <c r="AG32" s="161"/>
      <c r="AH32" s="428">
        <v>318</v>
      </c>
      <c r="AI32" s="428"/>
      <c r="AJ32" s="428"/>
      <c r="AK32" s="428"/>
      <c r="AL32" s="161"/>
      <c r="AM32" s="161"/>
      <c r="AN32" s="161"/>
      <c r="AO32" s="161"/>
      <c r="AP32" s="161"/>
      <c r="AQ32" s="161"/>
      <c r="AR32" s="161"/>
      <c r="AS32" s="161"/>
      <c r="AT32" s="428">
        <v>217</v>
      </c>
      <c r="AU32" s="428"/>
      <c r="AV32" s="428"/>
      <c r="AW32" s="428"/>
      <c r="AX32" s="161"/>
      <c r="AY32" s="161"/>
      <c r="AZ32" s="6"/>
    </row>
    <row r="33" spans="1:53" ht="6.75" customHeight="1" x14ac:dyDescent="0.15">
      <c r="R33" s="75"/>
    </row>
    <row r="34" spans="1:53" ht="6.75" customHeight="1" x14ac:dyDescent="0.1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</row>
    <row r="35" spans="1:53" x14ac:dyDescent="0.15">
      <c r="A35" s="50" t="s">
        <v>664</v>
      </c>
      <c r="AS35" s="362" t="s">
        <v>234</v>
      </c>
      <c r="AT35" s="362"/>
      <c r="AU35" s="362"/>
      <c r="AV35" s="362"/>
      <c r="AW35" s="362"/>
      <c r="AX35" s="362"/>
      <c r="AY35" s="362"/>
      <c r="AZ35" s="362"/>
      <c r="BA35" s="362"/>
    </row>
    <row r="36" spans="1:53" ht="18" customHeight="1" x14ac:dyDescent="0.15"/>
    <row r="37" spans="1:53" ht="15.75" customHeight="1" x14ac:dyDescent="0.15">
      <c r="A37" s="51" t="s">
        <v>381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53" ht="12" customHeight="1" x14ac:dyDescent="0.15">
      <c r="A38" s="51"/>
      <c r="AP38" s="362" t="s">
        <v>677</v>
      </c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</row>
    <row r="39" spans="1:53" ht="6.75" customHeight="1" x14ac:dyDescent="0.15">
      <c r="A39" s="51"/>
      <c r="AH39" s="62"/>
      <c r="AI39" s="62"/>
      <c r="AJ39" s="62"/>
      <c r="AK39" s="62"/>
      <c r="AL39" s="62"/>
      <c r="AM39" s="62"/>
      <c r="AN39" s="62"/>
      <c r="AO39" s="62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53"/>
      <c r="BA39" s="53"/>
    </row>
    <row r="40" spans="1:53" ht="23.25" customHeight="1" x14ac:dyDescent="0.15">
      <c r="A40" s="445" t="s">
        <v>95</v>
      </c>
      <c r="B40" s="446"/>
      <c r="C40" s="446"/>
      <c r="D40" s="446"/>
      <c r="E40" s="446"/>
      <c r="F40" s="446"/>
      <c r="G40" s="446"/>
      <c r="H40" s="446"/>
      <c r="I40" s="447"/>
      <c r="J40" s="463" t="s">
        <v>213</v>
      </c>
      <c r="K40" s="464"/>
      <c r="L40" s="464"/>
      <c r="M40" s="464"/>
      <c r="N40" s="464"/>
      <c r="O40" s="464"/>
      <c r="P40" s="464"/>
      <c r="Q40" s="464"/>
      <c r="R40" s="464"/>
      <c r="S40" s="464"/>
      <c r="T40" s="464"/>
      <c r="U40" s="465"/>
      <c r="V40" s="463" t="s">
        <v>382</v>
      </c>
      <c r="W40" s="464"/>
      <c r="X40" s="464"/>
      <c r="Y40" s="464"/>
      <c r="Z40" s="464"/>
      <c r="AA40" s="464"/>
      <c r="AB40" s="464"/>
      <c r="AC40" s="464"/>
      <c r="AD40" s="464"/>
      <c r="AE40" s="464"/>
      <c r="AF40" s="464"/>
      <c r="AG40" s="465"/>
      <c r="AH40" s="463" t="s">
        <v>384</v>
      </c>
      <c r="AI40" s="464"/>
      <c r="AJ40" s="464"/>
      <c r="AK40" s="464"/>
      <c r="AL40" s="464"/>
      <c r="AM40" s="464"/>
      <c r="AN40" s="464"/>
      <c r="AO40" s="464"/>
      <c r="AP40" s="464"/>
      <c r="AQ40" s="464"/>
      <c r="AR40" s="464"/>
      <c r="AS40" s="464"/>
      <c r="AT40" s="464"/>
      <c r="AU40" s="464"/>
      <c r="AV40" s="464"/>
      <c r="AW40" s="464"/>
      <c r="AX40" s="464"/>
      <c r="AY40" s="464"/>
      <c r="AZ40" s="157"/>
    </row>
    <row r="41" spans="1:53" ht="25.5" customHeight="1" x14ac:dyDescent="0.15">
      <c r="A41" s="448"/>
      <c r="B41" s="448"/>
      <c r="C41" s="448"/>
      <c r="D41" s="448"/>
      <c r="E41" s="448"/>
      <c r="F41" s="448"/>
      <c r="G41" s="448"/>
      <c r="H41" s="448"/>
      <c r="I41" s="449"/>
      <c r="J41" s="466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8"/>
      <c r="V41" s="466"/>
      <c r="W41" s="467"/>
      <c r="X41" s="467"/>
      <c r="Y41" s="467"/>
      <c r="Z41" s="467"/>
      <c r="AA41" s="467"/>
      <c r="AB41" s="467"/>
      <c r="AC41" s="467"/>
      <c r="AD41" s="467"/>
      <c r="AE41" s="467"/>
      <c r="AF41" s="467"/>
      <c r="AG41" s="468"/>
      <c r="AH41" s="469"/>
      <c r="AI41" s="470"/>
      <c r="AJ41" s="470"/>
      <c r="AK41" s="470"/>
      <c r="AL41" s="470"/>
      <c r="AM41" s="470"/>
      <c r="AN41" s="470"/>
      <c r="AO41" s="470"/>
      <c r="AP41" s="470"/>
      <c r="AQ41" s="470"/>
      <c r="AR41" s="470"/>
      <c r="AS41" s="470"/>
      <c r="AT41" s="470"/>
      <c r="AU41" s="470"/>
      <c r="AV41" s="470"/>
      <c r="AW41" s="470"/>
      <c r="AX41" s="470"/>
      <c r="AY41" s="470"/>
      <c r="AZ41" s="157"/>
    </row>
    <row r="42" spans="1:53" ht="23.25" customHeight="1" x14ac:dyDescent="0.15">
      <c r="A42" s="450"/>
      <c r="B42" s="450"/>
      <c r="C42" s="450"/>
      <c r="D42" s="450"/>
      <c r="E42" s="450"/>
      <c r="F42" s="450"/>
      <c r="G42" s="450"/>
      <c r="H42" s="450"/>
      <c r="I42" s="451"/>
      <c r="J42" s="466"/>
      <c r="K42" s="467"/>
      <c r="L42" s="467"/>
      <c r="M42" s="467"/>
      <c r="N42" s="467"/>
      <c r="O42" s="467"/>
      <c r="P42" s="467"/>
      <c r="Q42" s="467"/>
      <c r="R42" s="467"/>
      <c r="S42" s="467"/>
      <c r="T42" s="467"/>
      <c r="U42" s="468"/>
      <c r="V42" s="469"/>
      <c r="W42" s="470"/>
      <c r="X42" s="470"/>
      <c r="Y42" s="470"/>
      <c r="Z42" s="470"/>
      <c r="AA42" s="470"/>
      <c r="AB42" s="470"/>
      <c r="AC42" s="470"/>
      <c r="AD42" s="470"/>
      <c r="AE42" s="470"/>
      <c r="AF42" s="470"/>
      <c r="AG42" s="471"/>
      <c r="AH42" s="457" t="s">
        <v>676</v>
      </c>
      <c r="AI42" s="458"/>
      <c r="AJ42" s="458"/>
      <c r="AK42" s="458"/>
      <c r="AL42" s="458"/>
      <c r="AM42" s="458"/>
      <c r="AN42" s="458"/>
      <c r="AO42" s="458"/>
      <c r="AP42" s="459"/>
      <c r="AQ42" s="460" t="s">
        <v>292</v>
      </c>
      <c r="AR42" s="461"/>
      <c r="AS42" s="461"/>
      <c r="AT42" s="461"/>
      <c r="AU42" s="461"/>
      <c r="AV42" s="461"/>
      <c r="AW42" s="461"/>
      <c r="AX42" s="461"/>
      <c r="AY42" s="461"/>
    </row>
    <row r="43" spans="1:53" ht="6.75" customHeight="1" x14ac:dyDescent="0.15">
      <c r="J43" s="109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</row>
    <row r="44" spans="1:53" ht="19.5" customHeight="1" x14ac:dyDescent="0.15">
      <c r="B44" s="347" t="s">
        <v>34</v>
      </c>
      <c r="C44" s="347"/>
      <c r="D44" s="347"/>
      <c r="E44" s="347"/>
      <c r="F44" s="347"/>
      <c r="G44" s="347"/>
      <c r="H44" s="347"/>
      <c r="I44" s="70"/>
      <c r="J44" s="122"/>
      <c r="K44" s="29"/>
      <c r="L44" s="29"/>
      <c r="M44" s="29"/>
      <c r="N44" s="391">
        <v>863</v>
      </c>
      <c r="O44" s="391"/>
      <c r="P44" s="391"/>
      <c r="Q44" s="391"/>
      <c r="R44" s="188"/>
      <c r="S44" s="188"/>
      <c r="T44" s="188"/>
      <c r="U44" s="192"/>
      <c r="V44" s="188"/>
      <c r="W44" s="181"/>
      <c r="X44" s="188"/>
      <c r="Y44" s="188"/>
      <c r="Z44" s="391">
        <v>2652</v>
      </c>
      <c r="AA44" s="391"/>
      <c r="AB44" s="391"/>
      <c r="AC44" s="391"/>
      <c r="AD44" s="188"/>
      <c r="AE44" s="181"/>
      <c r="AF44" s="188"/>
      <c r="AG44" s="188"/>
      <c r="AH44" s="188"/>
      <c r="AI44" s="188"/>
      <c r="AJ44" s="192"/>
      <c r="AK44" s="462">
        <v>166</v>
      </c>
      <c r="AL44" s="462"/>
      <c r="AM44" s="462"/>
      <c r="AN44" s="181"/>
      <c r="AO44" s="181"/>
      <c r="AP44" s="181"/>
      <c r="AQ44" s="181"/>
      <c r="AR44" s="181"/>
      <c r="AS44" s="181"/>
      <c r="AT44" s="462">
        <v>548</v>
      </c>
      <c r="AU44" s="462"/>
      <c r="AV44" s="462"/>
      <c r="AW44" s="158"/>
    </row>
    <row r="45" spans="1:53" ht="19.5" customHeight="1" x14ac:dyDescent="0.15">
      <c r="B45" s="70"/>
      <c r="C45" s="70"/>
      <c r="D45" s="70"/>
      <c r="E45" s="70"/>
      <c r="F45" s="70"/>
      <c r="G45" s="70"/>
      <c r="H45" s="70"/>
      <c r="I45" s="70"/>
      <c r="J45" s="55"/>
      <c r="K45" s="34"/>
      <c r="L45" s="34"/>
      <c r="M45" s="34"/>
      <c r="N45" s="192"/>
      <c r="O45" s="192"/>
      <c r="P45" s="188"/>
      <c r="Q45" s="192"/>
      <c r="R45" s="192"/>
      <c r="S45" s="192"/>
      <c r="T45" s="192"/>
      <c r="U45" s="192"/>
      <c r="V45" s="188"/>
      <c r="W45" s="192"/>
      <c r="X45" s="192"/>
      <c r="Y45" s="192"/>
      <c r="Z45" s="192"/>
      <c r="AA45" s="192"/>
      <c r="AB45" s="192"/>
      <c r="AC45" s="181"/>
      <c r="AD45" s="188"/>
      <c r="AE45" s="181"/>
      <c r="AF45" s="192"/>
      <c r="AG45" s="192"/>
      <c r="AH45" s="192"/>
      <c r="AI45" s="192"/>
      <c r="AJ45" s="192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58"/>
    </row>
    <row r="46" spans="1:53" ht="19.5" customHeight="1" x14ac:dyDescent="0.15">
      <c r="B46" s="347" t="s">
        <v>386</v>
      </c>
      <c r="C46" s="347"/>
      <c r="D46" s="347"/>
      <c r="E46" s="347"/>
      <c r="F46" s="347"/>
      <c r="G46" s="347"/>
      <c r="H46" s="347"/>
      <c r="I46" s="70"/>
      <c r="J46" s="55"/>
      <c r="K46" s="29"/>
      <c r="L46" s="29"/>
      <c r="M46" s="29"/>
      <c r="N46" s="391">
        <v>160</v>
      </c>
      <c r="O46" s="391"/>
      <c r="P46" s="391"/>
      <c r="Q46" s="391"/>
      <c r="R46" s="188"/>
      <c r="S46" s="188"/>
      <c r="T46" s="188"/>
      <c r="U46" s="192"/>
      <c r="V46" s="188"/>
      <c r="W46" s="181"/>
      <c r="X46" s="188"/>
      <c r="Y46" s="188"/>
      <c r="Z46" s="391">
        <v>521</v>
      </c>
      <c r="AA46" s="391"/>
      <c r="AB46" s="391"/>
      <c r="AC46" s="391"/>
      <c r="AD46" s="188"/>
      <c r="AE46" s="181"/>
      <c r="AF46" s="188"/>
      <c r="AG46" s="188"/>
      <c r="AH46" s="188"/>
      <c r="AI46" s="188"/>
      <c r="AJ46" s="192"/>
      <c r="AK46" s="462">
        <v>25</v>
      </c>
      <c r="AL46" s="462"/>
      <c r="AM46" s="462"/>
      <c r="AN46" s="181"/>
      <c r="AO46" s="181"/>
      <c r="AP46" s="181"/>
      <c r="AQ46" s="181"/>
      <c r="AR46" s="181"/>
      <c r="AS46" s="181"/>
      <c r="AT46" s="462">
        <v>93</v>
      </c>
      <c r="AU46" s="462"/>
      <c r="AV46" s="462"/>
      <c r="AW46" s="158"/>
    </row>
    <row r="47" spans="1:53" ht="6.75" customHeight="1" x14ac:dyDescent="0.15">
      <c r="J47" s="75"/>
    </row>
    <row r="48" spans="1:53" ht="6.75" customHeight="1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</row>
    <row r="49" spans="1:53" x14ac:dyDescent="0.15">
      <c r="A49" s="50" t="s">
        <v>387</v>
      </c>
      <c r="AS49" s="362" t="s">
        <v>234</v>
      </c>
      <c r="AT49" s="362"/>
      <c r="AU49" s="362"/>
      <c r="AV49" s="362"/>
      <c r="AW49" s="362"/>
      <c r="AX49" s="362"/>
      <c r="AY49" s="362"/>
      <c r="AZ49" s="362"/>
      <c r="BA49" s="362"/>
    </row>
  </sheetData>
  <mergeCells count="118">
    <mergeCell ref="Z44:AC44"/>
    <mergeCell ref="Z46:AC46"/>
    <mergeCell ref="N44:Q44"/>
    <mergeCell ref="N46:Q46"/>
    <mergeCell ref="AH42:AP42"/>
    <mergeCell ref="AQ42:AY42"/>
    <mergeCell ref="AT44:AV44"/>
    <mergeCell ref="AT46:AV46"/>
    <mergeCell ref="AK44:AM44"/>
    <mergeCell ref="AK46:AM46"/>
    <mergeCell ref="J40:U42"/>
    <mergeCell ref="V40:AG42"/>
    <mergeCell ref="AH40:AY41"/>
    <mergeCell ref="AP2:BA2"/>
    <mergeCell ref="A4:Q4"/>
    <mergeCell ref="R4:W4"/>
    <mergeCell ref="X4:AB4"/>
    <mergeCell ref="AC4:AG4"/>
    <mergeCell ref="AH4:AL4"/>
    <mergeCell ref="AM4:AQ4"/>
    <mergeCell ref="AR4:AV4"/>
    <mergeCell ref="AW4:BA4"/>
    <mergeCell ref="B6:P6"/>
    <mergeCell ref="S6:V6"/>
    <mergeCell ref="X6:AA6"/>
    <mergeCell ref="AN6:AP6"/>
    <mergeCell ref="AC6:AF6"/>
    <mergeCell ref="AH6:AK6"/>
    <mergeCell ref="AS6:AU6"/>
    <mergeCell ref="AW6:AZ6"/>
    <mergeCell ref="AS7:AU7"/>
    <mergeCell ref="AW7:AZ7"/>
    <mergeCell ref="AS8:AU8"/>
    <mergeCell ref="AW8:AZ8"/>
    <mergeCell ref="AD16:AO16"/>
    <mergeCell ref="AP16:BA16"/>
    <mergeCell ref="B7:P7"/>
    <mergeCell ref="S7:V7"/>
    <mergeCell ref="Y7:AA7"/>
    <mergeCell ref="AD7:AF7"/>
    <mergeCell ref="AI7:AK7"/>
    <mergeCell ref="AN7:AP7"/>
    <mergeCell ref="AS11:BA11"/>
    <mergeCell ref="AP14:BA14"/>
    <mergeCell ref="A16:Q16"/>
    <mergeCell ref="R16:AC16"/>
    <mergeCell ref="Y8:AA8"/>
    <mergeCell ref="AD8:AF8"/>
    <mergeCell ref="AI8:AK8"/>
    <mergeCell ref="AN8:AP8"/>
    <mergeCell ref="B8:P8"/>
    <mergeCell ref="S8:V8"/>
    <mergeCell ref="B19:P19"/>
    <mergeCell ref="V19:Y19"/>
    <mergeCell ref="AH19:AK19"/>
    <mergeCell ref="AT19:AW19"/>
    <mergeCell ref="B20:P20"/>
    <mergeCell ref="V20:Y20"/>
    <mergeCell ref="AH20:AK20"/>
    <mergeCell ref="AT20:AW20"/>
    <mergeCell ref="D18:N18"/>
    <mergeCell ref="V18:Y18"/>
    <mergeCell ref="AH18:AK18"/>
    <mergeCell ref="AT18:AW18"/>
    <mergeCell ref="B23:P23"/>
    <mergeCell ref="V23:Y23"/>
    <mergeCell ref="AH23:AK23"/>
    <mergeCell ref="AT23:AW23"/>
    <mergeCell ref="B24:P24"/>
    <mergeCell ref="V24:Y24"/>
    <mergeCell ref="AH24:AK24"/>
    <mergeCell ref="AT24:AW24"/>
    <mergeCell ref="B21:P21"/>
    <mergeCell ref="V21:Y21"/>
    <mergeCell ref="AH21:AK21"/>
    <mergeCell ref="AT21:AW21"/>
    <mergeCell ref="B22:P22"/>
    <mergeCell ref="V22:Y22"/>
    <mergeCell ref="AH22:AK22"/>
    <mergeCell ref="AT22:AW22"/>
    <mergeCell ref="AH28:AK28"/>
    <mergeCell ref="AT28:AW28"/>
    <mergeCell ref="B29:P29"/>
    <mergeCell ref="V29:Y29"/>
    <mergeCell ref="AH29:AK29"/>
    <mergeCell ref="AT29:AW29"/>
    <mergeCell ref="B25:P25"/>
    <mergeCell ref="V25:Y25"/>
    <mergeCell ref="AH25:AK25"/>
    <mergeCell ref="AT25:AW25"/>
    <mergeCell ref="B26:P26"/>
    <mergeCell ref="V26:Y26"/>
    <mergeCell ref="AH26:AK26"/>
    <mergeCell ref="AT26:AW26"/>
    <mergeCell ref="AS49:BA49"/>
    <mergeCell ref="B46:H46"/>
    <mergeCell ref="B27:P27"/>
    <mergeCell ref="V27:Y27"/>
    <mergeCell ref="AH27:AK27"/>
    <mergeCell ref="AT27:AW27"/>
    <mergeCell ref="A40:I42"/>
    <mergeCell ref="B44:H44"/>
    <mergeCell ref="B32:P32"/>
    <mergeCell ref="V32:Y32"/>
    <mergeCell ref="AH32:AK32"/>
    <mergeCell ref="AT32:AW32"/>
    <mergeCell ref="AS35:BA35"/>
    <mergeCell ref="AP38:BA38"/>
    <mergeCell ref="B30:P30"/>
    <mergeCell ref="V30:Y30"/>
    <mergeCell ref="AH30:AK30"/>
    <mergeCell ref="AT30:AW30"/>
    <mergeCell ref="B31:P31"/>
    <mergeCell ref="V31:Y31"/>
    <mergeCell ref="AH31:AK31"/>
    <mergeCell ref="AT31:AW31"/>
    <mergeCell ref="B28:P28"/>
    <mergeCell ref="V28:Y28"/>
  </mergeCells>
  <phoneticPr fontId="23"/>
  <pageMargins left="0.78740157480314965" right="0.78740157480314965" top="0.78740157480314965" bottom="0.70866141732283472" header="0.51181102362204722" footer="0.51181102362204722"/>
  <pageSetup paperSize="9" scale="97" firstPageNumber="0" orientation="portrait" r:id="rId1"/>
  <headerFooter alignWithMargins="0"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DT49"/>
  <sheetViews>
    <sheetView view="pageBreakPreview" zoomScale="115" zoomScaleNormal="100" zoomScaleSheetLayoutView="115" workbookViewId="0"/>
  </sheetViews>
  <sheetFormatPr defaultColWidth="9" defaultRowHeight="12" x14ac:dyDescent="0.15"/>
  <cols>
    <col min="1" max="66" width="1.625" style="50" customWidth="1"/>
    <col min="67" max="81" width="8.875" style="50" hidden="1" customWidth="1"/>
    <col min="82" max="84" width="9" style="50" hidden="1" customWidth="1"/>
    <col min="85" max="124" width="1.625" style="50" customWidth="1"/>
    <col min="125" max="125" width="9" style="50" bestFit="1"/>
    <col min="126" max="16384" width="9" style="50"/>
  </cols>
  <sheetData>
    <row r="1" spans="1:124" ht="15.75" customHeight="1" x14ac:dyDescent="0.15">
      <c r="A1" s="51" t="s">
        <v>699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1:124" ht="15.75" customHeight="1" x14ac:dyDescent="0.15">
      <c r="A2" s="51" t="s">
        <v>697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1:124" x14ac:dyDescent="0.15">
      <c r="DI3" s="362" t="s">
        <v>392</v>
      </c>
      <c r="DJ3" s="362"/>
      <c r="DK3" s="362"/>
      <c r="DL3" s="362"/>
      <c r="DM3" s="362"/>
      <c r="DN3" s="362"/>
      <c r="DO3" s="362"/>
      <c r="DP3" s="362"/>
      <c r="DQ3" s="362"/>
      <c r="DR3" s="362"/>
      <c r="DS3" s="362"/>
      <c r="DT3" s="362"/>
    </row>
    <row r="4" spans="1:124" ht="6.75" customHeight="1" x14ac:dyDescent="0.15"/>
    <row r="5" spans="1:124" ht="22.5" customHeight="1" x14ac:dyDescent="0.15">
      <c r="A5" s="353" t="s">
        <v>219</v>
      </c>
      <c r="B5" s="357"/>
      <c r="C5" s="356" t="s">
        <v>394</v>
      </c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9"/>
      <c r="P5" s="436" t="s">
        <v>397</v>
      </c>
      <c r="Q5" s="436"/>
      <c r="R5" s="436"/>
      <c r="S5" s="436"/>
      <c r="T5" s="436"/>
      <c r="U5" s="436"/>
      <c r="V5" s="436"/>
      <c r="W5" s="436" t="s">
        <v>22</v>
      </c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53"/>
      <c r="BA5" s="123"/>
      <c r="BB5" s="454" t="s">
        <v>398</v>
      </c>
      <c r="BC5" s="436"/>
      <c r="BD5" s="436"/>
      <c r="BE5" s="436"/>
      <c r="BF5" s="436"/>
      <c r="BG5" s="436"/>
      <c r="BH5" s="436"/>
      <c r="BI5" s="436"/>
      <c r="BJ5" s="436"/>
      <c r="BK5" s="436"/>
      <c r="BL5" s="436"/>
      <c r="BM5" s="436"/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36"/>
      <c r="BY5" s="436"/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36"/>
      <c r="CK5" s="436"/>
      <c r="CL5" s="436"/>
      <c r="CM5" s="436"/>
      <c r="CN5" s="436"/>
      <c r="CO5" s="436"/>
      <c r="CP5" s="436"/>
      <c r="CQ5" s="436"/>
      <c r="CR5" s="436"/>
      <c r="CS5" s="436"/>
      <c r="CT5" s="436"/>
      <c r="CU5" s="436"/>
      <c r="CV5" s="436"/>
      <c r="CW5" s="436"/>
      <c r="CX5" s="436"/>
      <c r="CY5" s="436"/>
      <c r="CZ5" s="436"/>
      <c r="DA5" s="436"/>
      <c r="DB5" s="436"/>
      <c r="DC5" s="436"/>
      <c r="DD5" s="436"/>
      <c r="DE5" s="436"/>
      <c r="DF5" s="436"/>
      <c r="DG5" s="436"/>
      <c r="DH5" s="436"/>
      <c r="DI5" s="436"/>
      <c r="DJ5" s="436"/>
      <c r="DK5" s="436"/>
      <c r="DL5" s="436"/>
      <c r="DM5" s="436"/>
      <c r="DN5" s="436"/>
      <c r="DO5" s="436"/>
      <c r="DP5" s="436"/>
      <c r="DQ5" s="436"/>
      <c r="DR5" s="436"/>
      <c r="DS5" s="436"/>
      <c r="DT5" s="453"/>
    </row>
    <row r="6" spans="1:124" ht="19.5" customHeight="1" x14ac:dyDescent="0.15">
      <c r="A6" s="354"/>
      <c r="B6" s="359"/>
      <c r="C6" s="490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491"/>
      <c r="P6" s="427"/>
      <c r="Q6" s="427"/>
      <c r="R6" s="427"/>
      <c r="S6" s="427"/>
      <c r="T6" s="427"/>
      <c r="U6" s="427"/>
      <c r="V6" s="427"/>
      <c r="W6" s="427" t="s">
        <v>362</v>
      </c>
      <c r="X6" s="427"/>
      <c r="Y6" s="427"/>
      <c r="Z6" s="427"/>
      <c r="AA6" s="427"/>
      <c r="AB6" s="427"/>
      <c r="AC6" s="483" t="s">
        <v>399</v>
      </c>
      <c r="AD6" s="483"/>
      <c r="AE6" s="483"/>
      <c r="AF6" s="483"/>
      <c r="AG6" s="483"/>
      <c r="AH6" s="483"/>
      <c r="AI6" s="483" t="s">
        <v>161</v>
      </c>
      <c r="AJ6" s="483"/>
      <c r="AK6" s="483"/>
      <c r="AL6" s="483"/>
      <c r="AM6" s="483"/>
      <c r="AN6" s="483"/>
      <c r="AO6" s="477" t="s">
        <v>134</v>
      </c>
      <c r="AP6" s="478"/>
      <c r="AQ6" s="478"/>
      <c r="AR6" s="478"/>
      <c r="AS6" s="478"/>
      <c r="AT6" s="478"/>
      <c r="AU6" s="461"/>
      <c r="AV6" s="461"/>
      <c r="AW6" s="461"/>
      <c r="AX6" s="461"/>
      <c r="AY6" s="461"/>
      <c r="AZ6" s="461"/>
      <c r="BA6" s="124"/>
      <c r="BB6" s="426" t="s">
        <v>362</v>
      </c>
      <c r="BC6" s="427"/>
      <c r="BD6" s="427"/>
      <c r="BE6" s="427"/>
      <c r="BF6" s="427"/>
      <c r="BG6" s="427"/>
      <c r="BH6" s="427" t="s">
        <v>141</v>
      </c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  <c r="DE6" s="427"/>
      <c r="DF6" s="427"/>
      <c r="DG6" s="427"/>
      <c r="DH6" s="427"/>
      <c r="DI6" s="427"/>
      <c r="DJ6" s="427"/>
      <c r="DK6" s="427"/>
      <c r="DL6" s="427"/>
      <c r="DM6" s="427"/>
      <c r="DN6" s="427"/>
      <c r="DO6" s="427"/>
      <c r="DP6" s="427"/>
      <c r="DQ6" s="427"/>
      <c r="DR6" s="427"/>
      <c r="DS6" s="427"/>
      <c r="DT6" s="424"/>
    </row>
    <row r="7" spans="1:124" ht="19.5" customHeight="1" x14ac:dyDescent="0.15">
      <c r="A7" s="354"/>
      <c r="B7" s="359"/>
      <c r="C7" s="358" t="s">
        <v>400</v>
      </c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491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83"/>
      <c r="AD7" s="483"/>
      <c r="AE7" s="483"/>
      <c r="AF7" s="483"/>
      <c r="AG7" s="483"/>
      <c r="AH7" s="483"/>
      <c r="AI7" s="483"/>
      <c r="AJ7" s="483"/>
      <c r="AK7" s="483"/>
      <c r="AL7" s="483"/>
      <c r="AM7" s="483"/>
      <c r="AN7" s="483"/>
      <c r="AO7" s="492"/>
      <c r="AP7" s="493"/>
      <c r="AQ7" s="493"/>
      <c r="AR7" s="493"/>
      <c r="AS7" s="493"/>
      <c r="AT7" s="493"/>
      <c r="AU7" s="494" t="s">
        <v>403</v>
      </c>
      <c r="AV7" s="494"/>
      <c r="AW7" s="494"/>
      <c r="AX7" s="494"/>
      <c r="AY7" s="494"/>
      <c r="AZ7" s="495"/>
      <c r="BA7" s="108"/>
      <c r="BB7" s="426"/>
      <c r="BC7" s="427"/>
      <c r="BD7" s="427"/>
      <c r="BE7" s="427"/>
      <c r="BF7" s="427"/>
      <c r="BG7" s="427"/>
      <c r="BH7" s="494" t="s">
        <v>688</v>
      </c>
      <c r="BI7" s="494"/>
      <c r="BJ7" s="494"/>
      <c r="BK7" s="494"/>
      <c r="BL7" s="494"/>
      <c r="BM7" s="494"/>
      <c r="BN7" s="496" t="s">
        <v>404</v>
      </c>
      <c r="BO7" s="497"/>
      <c r="BP7" s="497"/>
      <c r="BQ7" s="497"/>
      <c r="BR7" s="497"/>
      <c r="BS7" s="497"/>
      <c r="BT7" s="497"/>
      <c r="BU7" s="497"/>
      <c r="BV7" s="497"/>
      <c r="BW7" s="497"/>
      <c r="BX7" s="497"/>
      <c r="BY7" s="497"/>
      <c r="BZ7" s="497"/>
      <c r="CA7" s="497"/>
      <c r="CB7" s="497"/>
      <c r="CC7" s="497"/>
      <c r="CD7" s="497"/>
      <c r="CE7" s="497"/>
      <c r="CF7" s="497"/>
      <c r="CG7" s="497"/>
      <c r="CH7" s="497"/>
      <c r="CI7" s="497"/>
      <c r="CJ7" s="498"/>
      <c r="CK7" s="499" t="s">
        <v>405</v>
      </c>
      <c r="CL7" s="499"/>
      <c r="CM7" s="499"/>
      <c r="CN7" s="499"/>
      <c r="CO7" s="499"/>
      <c r="CP7" s="499"/>
      <c r="CQ7" s="496" t="s">
        <v>404</v>
      </c>
      <c r="CR7" s="497"/>
      <c r="CS7" s="497"/>
      <c r="CT7" s="497"/>
      <c r="CU7" s="497"/>
      <c r="CV7" s="498"/>
      <c r="CW7" s="494" t="s">
        <v>689</v>
      </c>
      <c r="CX7" s="494"/>
      <c r="CY7" s="494"/>
      <c r="CZ7" s="494"/>
      <c r="DA7" s="494"/>
      <c r="DB7" s="494"/>
      <c r="DC7" s="477" t="s">
        <v>70</v>
      </c>
      <c r="DD7" s="478"/>
      <c r="DE7" s="478"/>
      <c r="DF7" s="478"/>
      <c r="DG7" s="478"/>
      <c r="DH7" s="479"/>
      <c r="DI7" s="483" t="s">
        <v>406</v>
      </c>
      <c r="DJ7" s="483"/>
      <c r="DK7" s="483"/>
      <c r="DL7" s="483"/>
      <c r="DM7" s="483"/>
      <c r="DN7" s="483"/>
      <c r="DO7" s="427" t="s">
        <v>282</v>
      </c>
      <c r="DP7" s="427"/>
      <c r="DQ7" s="427"/>
      <c r="DR7" s="427"/>
      <c r="DS7" s="427"/>
      <c r="DT7" s="424"/>
    </row>
    <row r="8" spans="1:124" ht="19.5" customHeight="1" x14ac:dyDescent="0.15">
      <c r="A8" s="355"/>
      <c r="B8" s="361"/>
      <c r="C8" s="385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83"/>
      <c r="AD8" s="483"/>
      <c r="AE8" s="483"/>
      <c r="AF8" s="483"/>
      <c r="AG8" s="483"/>
      <c r="AH8" s="483"/>
      <c r="AI8" s="483"/>
      <c r="AJ8" s="483"/>
      <c r="AK8" s="483"/>
      <c r="AL8" s="483"/>
      <c r="AM8" s="483"/>
      <c r="AN8" s="483"/>
      <c r="AO8" s="480"/>
      <c r="AP8" s="481"/>
      <c r="AQ8" s="481"/>
      <c r="AR8" s="481"/>
      <c r="AS8" s="481"/>
      <c r="AT8" s="481"/>
      <c r="AU8" s="494"/>
      <c r="AV8" s="494"/>
      <c r="AW8" s="494"/>
      <c r="AX8" s="494"/>
      <c r="AY8" s="494"/>
      <c r="AZ8" s="495"/>
      <c r="BA8" s="117"/>
      <c r="BB8" s="426"/>
      <c r="BC8" s="427"/>
      <c r="BD8" s="427"/>
      <c r="BE8" s="427"/>
      <c r="BF8" s="427"/>
      <c r="BG8" s="427"/>
      <c r="BH8" s="494"/>
      <c r="BI8" s="494"/>
      <c r="BJ8" s="494"/>
      <c r="BK8" s="494"/>
      <c r="BL8" s="494"/>
      <c r="BM8" s="494"/>
      <c r="BN8" s="484" t="s">
        <v>96</v>
      </c>
      <c r="BO8" s="485"/>
      <c r="BP8" s="485"/>
      <c r="BQ8" s="485"/>
      <c r="BR8" s="485"/>
      <c r="BS8" s="485"/>
      <c r="BT8" s="485"/>
      <c r="BU8" s="485"/>
      <c r="BV8" s="485"/>
      <c r="BW8" s="485"/>
      <c r="BX8" s="485"/>
      <c r="BY8" s="485"/>
      <c r="BZ8" s="485"/>
      <c r="CA8" s="485"/>
      <c r="CB8" s="485"/>
      <c r="CC8" s="485"/>
      <c r="CD8" s="485"/>
      <c r="CE8" s="485"/>
      <c r="CF8" s="485"/>
      <c r="CG8" s="485"/>
      <c r="CH8" s="485"/>
      <c r="CI8" s="485"/>
      <c r="CJ8" s="486"/>
      <c r="CK8" s="500"/>
      <c r="CL8" s="500"/>
      <c r="CM8" s="500"/>
      <c r="CN8" s="500"/>
      <c r="CO8" s="500"/>
      <c r="CP8" s="500"/>
      <c r="CQ8" s="484" t="s">
        <v>406</v>
      </c>
      <c r="CR8" s="485"/>
      <c r="CS8" s="485"/>
      <c r="CT8" s="485"/>
      <c r="CU8" s="485"/>
      <c r="CV8" s="486"/>
      <c r="CW8" s="494"/>
      <c r="CX8" s="494"/>
      <c r="CY8" s="494"/>
      <c r="CZ8" s="494"/>
      <c r="DA8" s="494"/>
      <c r="DB8" s="494"/>
      <c r="DC8" s="480"/>
      <c r="DD8" s="481"/>
      <c r="DE8" s="481"/>
      <c r="DF8" s="481"/>
      <c r="DG8" s="481"/>
      <c r="DH8" s="482"/>
      <c r="DI8" s="483"/>
      <c r="DJ8" s="483"/>
      <c r="DK8" s="483"/>
      <c r="DL8" s="483"/>
      <c r="DM8" s="483"/>
      <c r="DN8" s="483"/>
      <c r="DO8" s="427"/>
      <c r="DP8" s="427"/>
      <c r="DQ8" s="427"/>
      <c r="DR8" s="427"/>
      <c r="DS8" s="427"/>
      <c r="DT8" s="424"/>
    </row>
    <row r="9" spans="1:124" ht="19.5" customHeight="1" x14ac:dyDescent="0.15">
      <c r="A9" s="126"/>
      <c r="B9" s="127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7"/>
      <c r="P9" s="111"/>
      <c r="Q9" s="112"/>
      <c r="R9" s="112"/>
      <c r="S9" s="112"/>
      <c r="T9" s="112"/>
      <c r="U9" s="112"/>
      <c r="V9" s="112"/>
      <c r="W9" s="116"/>
      <c r="X9" s="116"/>
      <c r="Y9" s="116"/>
      <c r="Z9" s="116"/>
      <c r="AA9" s="116"/>
      <c r="AB9" s="116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125"/>
      <c r="AP9" s="125"/>
      <c r="AQ9" s="125"/>
      <c r="AR9" s="125"/>
      <c r="AS9" s="125"/>
      <c r="AT9" s="125"/>
      <c r="AU9" s="88"/>
      <c r="AV9" s="88"/>
      <c r="AW9" s="88"/>
      <c r="AX9" s="88"/>
      <c r="AY9" s="88"/>
      <c r="AZ9" s="88"/>
      <c r="BB9" s="116"/>
      <c r="BC9" s="116"/>
      <c r="BD9" s="116"/>
      <c r="BE9" s="116"/>
      <c r="BF9" s="116"/>
      <c r="BG9" s="116"/>
      <c r="BH9" s="54"/>
      <c r="BI9" s="54"/>
      <c r="BJ9" s="54"/>
      <c r="BK9" s="54"/>
      <c r="BL9" s="54"/>
      <c r="BM9" s="54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88"/>
      <c r="CL9" s="88"/>
      <c r="CM9" s="88"/>
      <c r="CN9" s="88"/>
      <c r="CO9" s="88"/>
      <c r="CP9" s="88"/>
      <c r="CQ9" s="128"/>
      <c r="CR9" s="128"/>
      <c r="CS9" s="128"/>
      <c r="CT9" s="128"/>
      <c r="CU9" s="128"/>
      <c r="CV9" s="128"/>
      <c r="CW9" s="54"/>
      <c r="CX9" s="54"/>
      <c r="CY9" s="54"/>
      <c r="CZ9" s="54"/>
      <c r="DA9" s="54"/>
      <c r="DB9" s="54"/>
      <c r="DC9" s="125"/>
      <c r="DD9" s="125"/>
      <c r="DE9" s="125"/>
      <c r="DF9" s="125"/>
      <c r="DG9" s="125"/>
      <c r="DH9" s="125"/>
      <c r="DI9" s="54"/>
      <c r="DJ9" s="54"/>
      <c r="DK9" s="54"/>
      <c r="DL9" s="54"/>
      <c r="DM9" s="54"/>
      <c r="DN9" s="54"/>
      <c r="DO9" s="116"/>
      <c r="DP9" s="116"/>
      <c r="DQ9" s="116"/>
      <c r="DR9" s="116"/>
      <c r="DS9" s="116"/>
      <c r="DT9" s="116"/>
    </row>
    <row r="10" spans="1:124" ht="4.5" customHeight="1" x14ac:dyDescent="0.15">
      <c r="A10" s="399" t="s">
        <v>417</v>
      </c>
      <c r="B10" s="404"/>
      <c r="O10" s="108"/>
      <c r="P10" s="487"/>
      <c r="Q10" s="473"/>
      <c r="R10" s="473"/>
      <c r="S10" s="473"/>
      <c r="T10" s="473"/>
      <c r="U10" s="473"/>
      <c r="V10" s="473"/>
    </row>
    <row r="11" spans="1:124" ht="4.5" customHeight="1" x14ac:dyDescent="0.15">
      <c r="A11" s="399"/>
      <c r="B11" s="404"/>
      <c r="O11" s="108"/>
      <c r="P11" s="74"/>
    </row>
    <row r="12" spans="1:124" ht="15.75" customHeight="1" x14ac:dyDescent="0.15">
      <c r="A12" s="399"/>
      <c r="B12" s="404"/>
      <c r="C12" s="347" t="s">
        <v>407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66"/>
      <c r="P12" s="193"/>
      <c r="Q12" s="349">
        <v>44996</v>
      </c>
      <c r="R12" s="349"/>
      <c r="S12" s="349"/>
      <c r="T12" s="349"/>
      <c r="U12" s="349"/>
      <c r="V12" s="166"/>
      <c r="W12" s="166"/>
      <c r="X12" s="349">
        <v>14109</v>
      </c>
      <c r="Y12" s="349"/>
      <c r="Z12" s="349"/>
      <c r="AA12" s="349"/>
      <c r="AB12" s="166"/>
      <c r="AC12" s="166"/>
      <c r="AD12" s="349">
        <v>9804</v>
      </c>
      <c r="AE12" s="349"/>
      <c r="AF12" s="349"/>
      <c r="AG12" s="349"/>
      <c r="AH12" s="166"/>
      <c r="AI12" s="166"/>
      <c r="AJ12" s="349">
        <v>114</v>
      </c>
      <c r="AK12" s="349"/>
      <c r="AL12" s="349"/>
      <c r="AM12" s="349"/>
      <c r="AN12" s="166"/>
      <c r="AO12" s="166"/>
      <c r="AP12" s="349">
        <v>4191</v>
      </c>
      <c r="AQ12" s="349"/>
      <c r="AR12" s="349"/>
      <c r="AS12" s="349"/>
      <c r="AT12" s="166"/>
      <c r="AU12" s="166"/>
      <c r="AV12" s="349">
        <v>1493</v>
      </c>
      <c r="AW12" s="349"/>
      <c r="AX12" s="349"/>
      <c r="AY12" s="349"/>
      <c r="AZ12" s="166"/>
      <c r="BA12" s="181"/>
      <c r="BB12" s="181"/>
      <c r="BC12" s="392">
        <f>SUM(BC14:BF18)</f>
        <v>30887</v>
      </c>
      <c r="BD12" s="392"/>
      <c r="BE12" s="392"/>
      <c r="BF12" s="392"/>
      <c r="BG12" s="166"/>
      <c r="BH12" s="166"/>
      <c r="BI12" s="349">
        <v>13531</v>
      </c>
      <c r="BJ12" s="349"/>
      <c r="BK12" s="349"/>
      <c r="BL12" s="349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349">
        <v>80</v>
      </c>
      <c r="CH12" s="349"/>
      <c r="CI12" s="349"/>
      <c r="CJ12" s="166"/>
      <c r="CK12" s="166"/>
      <c r="CL12" s="349">
        <v>95</v>
      </c>
      <c r="CM12" s="349"/>
      <c r="CN12" s="349"/>
      <c r="CO12" s="349"/>
      <c r="CP12" s="166"/>
      <c r="CQ12" s="166"/>
      <c r="CR12" s="349">
        <v>1974</v>
      </c>
      <c r="CS12" s="349"/>
      <c r="CT12" s="349"/>
      <c r="CU12" s="349"/>
      <c r="CV12" s="166"/>
      <c r="CW12" s="166"/>
      <c r="CX12" s="349">
        <v>1362</v>
      </c>
      <c r="CY12" s="349"/>
      <c r="CZ12" s="349"/>
      <c r="DA12" s="349"/>
      <c r="DB12" s="166"/>
      <c r="DC12" s="166"/>
      <c r="DD12" s="349">
        <v>1939</v>
      </c>
      <c r="DE12" s="349"/>
      <c r="DF12" s="349"/>
      <c r="DG12" s="349"/>
      <c r="DH12" s="166"/>
      <c r="DI12" s="166"/>
      <c r="DJ12" s="349">
        <v>5521</v>
      </c>
      <c r="DK12" s="349"/>
      <c r="DL12" s="349"/>
      <c r="DM12" s="349"/>
      <c r="DN12" s="166"/>
      <c r="DO12" s="166"/>
      <c r="DP12" s="349">
        <v>6385</v>
      </c>
      <c r="DQ12" s="349"/>
      <c r="DR12" s="349"/>
      <c r="DS12" s="349"/>
    </row>
    <row r="13" spans="1:124" ht="4.5" customHeight="1" x14ac:dyDescent="0.15">
      <c r="A13" s="399"/>
      <c r="B13" s="404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O13" s="66"/>
      <c r="P13" s="193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81"/>
      <c r="BB13" s="181"/>
      <c r="BC13" s="187"/>
      <c r="BD13" s="187"/>
      <c r="BE13" s="187"/>
      <c r="BF13" s="187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0"/>
      <c r="CH13" s="160"/>
      <c r="CI13" s="160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</row>
    <row r="14" spans="1:124" ht="15.75" customHeight="1" x14ac:dyDescent="0.15">
      <c r="A14" s="399"/>
      <c r="B14" s="404"/>
      <c r="D14" s="347" t="s">
        <v>409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108"/>
      <c r="P14" s="193"/>
      <c r="Q14" s="349">
        <v>12844</v>
      </c>
      <c r="R14" s="349"/>
      <c r="S14" s="349"/>
      <c r="T14" s="349"/>
      <c r="U14" s="349"/>
      <c r="V14" s="166"/>
      <c r="W14" s="166"/>
      <c r="X14" s="291" t="s">
        <v>673</v>
      </c>
      <c r="Y14" s="291"/>
      <c r="Z14" s="291"/>
      <c r="AA14" s="291"/>
      <c r="AB14" s="160"/>
      <c r="AC14" s="160"/>
      <c r="AD14" s="291" t="s">
        <v>673</v>
      </c>
      <c r="AE14" s="291"/>
      <c r="AF14" s="291"/>
      <c r="AG14" s="291"/>
      <c r="AH14" s="160"/>
      <c r="AI14" s="160"/>
      <c r="AJ14" s="291" t="s">
        <v>673</v>
      </c>
      <c r="AK14" s="291"/>
      <c r="AL14" s="291"/>
      <c r="AM14" s="291"/>
      <c r="AN14" s="160"/>
      <c r="AO14" s="160"/>
      <c r="AP14" s="291" t="s">
        <v>673</v>
      </c>
      <c r="AQ14" s="291"/>
      <c r="AR14" s="291"/>
      <c r="AS14" s="291"/>
      <c r="AT14" s="160"/>
      <c r="AU14" s="160"/>
      <c r="AV14" s="291" t="s">
        <v>673</v>
      </c>
      <c r="AW14" s="291"/>
      <c r="AX14" s="291"/>
      <c r="AY14" s="291"/>
      <c r="AZ14" s="166"/>
      <c r="BA14" s="181"/>
      <c r="BB14" s="181"/>
      <c r="BC14" s="392">
        <f>SUM(BI14:DS14)</f>
        <v>12844</v>
      </c>
      <c r="BD14" s="392"/>
      <c r="BE14" s="392"/>
      <c r="BF14" s="392"/>
      <c r="BG14" s="166"/>
      <c r="BH14" s="166"/>
      <c r="BI14" s="349">
        <v>7949</v>
      </c>
      <c r="BJ14" s="349"/>
      <c r="BK14" s="349"/>
      <c r="BL14" s="349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291">
        <v>1</v>
      </c>
      <c r="CH14" s="291"/>
      <c r="CI14" s="291"/>
      <c r="CJ14" s="166"/>
      <c r="CK14" s="166"/>
      <c r="CL14" s="349">
        <v>1</v>
      </c>
      <c r="CM14" s="349"/>
      <c r="CN14" s="349"/>
      <c r="CO14" s="349"/>
      <c r="CP14" s="166"/>
      <c r="CQ14" s="166"/>
      <c r="CR14" s="349">
        <v>939</v>
      </c>
      <c r="CS14" s="349"/>
      <c r="CT14" s="349"/>
      <c r="CU14" s="349"/>
      <c r="CV14" s="166"/>
      <c r="CW14" s="166"/>
      <c r="CX14" s="291" t="s">
        <v>673</v>
      </c>
      <c r="CY14" s="291"/>
      <c r="CZ14" s="291"/>
      <c r="DA14" s="291"/>
      <c r="DB14" s="166"/>
      <c r="DC14" s="166"/>
      <c r="DD14" s="349">
        <v>27</v>
      </c>
      <c r="DE14" s="349"/>
      <c r="DF14" s="349"/>
      <c r="DG14" s="349"/>
      <c r="DH14" s="166"/>
      <c r="DI14" s="166"/>
      <c r="DJ14" s="349">
        <v>590</v>
      </c>
      <c r="DK14" s="349"/>
      <c r="DL14" s="349"/>
      <c r="DM14" s="349"/>
      <c r="DN14" s="166"/>
      <c r="DO14" s="166"/>
      <c r="DP14" s="349">
        <v>3337</v>
      </c>
      <c r="DQ14" s="349"/>
      <c r="DR14" s="349"/>
      <c r="DS14" s="349"/>
    </row>
    <row r="15" spans="1:124" ht="15.75" customHeight="1" x14ac:dyDescent="0.15">
      <c r="A15" s="399"/>
      <c r="B15" s="404"/>
      <c r="D15" s="347" t="s">
        <v>277</v>
      </c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108"/>
      <c r="P15" s="193"/>
      <c r="Q15" s="349">
        <v>13655</v>
      </c>
      <c r="R15" s="349"/>
      <c r="S15" s="349"/>
      <c r="T15" s="349"/>
      <c r="U15" s="349"/>
      <c r="V15" s="166"/>
      <c r="W15" s="166"/>
      <c r="X15" s="349">
        <v>4952</v>
      </c>
      <c r="Y15" s="349"/>
      <c r="Z15" s="349"/>
      <c r="AA15" s="349"/>
      <c r="AB15" s="166"/>
      <c r="AC15" s="166"/>
      <c r="AD15" s="349">
        <v>4840</v>
      </c>
      <c r="AE15" s="349"/>
      <c r="AF15" s="349"/>
      <c r="AG15" s="349"/>
      <c r="AH15" s="166"/>
      <c r="AI15" s="166"/>
      <c r="AJ15" s="349">
        <v>112</v>
      </c>
      <c r="AK15" s="349"/>
      <c r="AL15" s="349"/>
      <c r="AM15" s="349"/>
      <c r="AN15" s="166"/>
      <c r="AO15" s="166"/>
      <c r="AP15" s="291" t="s">
        <v>673</v>
      </c>
      <c r="AQ15" s="291"/>
      <c r="AR15" s="291"/>
      <c r="AS15" s="291"/>
      <c r="AT15" s="160"/>
      <c r="AU15" s="160"/>
      <c r="AV15" s="291" t="s">
        <v>673</v>
      </c>
      <c r="AW15" s="291"/>
      <c r="AX15" s="291"/>
      <c r="AY15" s="291"/>
      <c r="AZ15" s="166"/>
      <c r="BA15" s="181"/>
      <c r="BB15" s="181"/>
      <c r="BC15" s="392">
        <f>SUM(BI15:DS15)</f>
        <v>8703</v>
      </c>
      <c r="BD15" s="392"/>
      <c r="BE15" s="392"/>
      <c r="BF15" s="392"/>
      <c r="BG15" s="166"/>
      <c r="BH15" s="166"/>
      <c r="BI15" s="349">
        <v>3401</v>
      </c>
      <c r="BJ15" s="349"/>
      <c r="BK15" s="349"/>
      <c r="BL15" s="349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291">
        <v>10</v>
      </c>
      <c r="CH15" s="291"/>
      <c r="CI15" s="291"/>
      <c r="CJ15" s="166"/>
      <c r="CK15" s="166"/>
      <c r="CL15" s="349">
        <v>36</v>
      </c>
      <c r="CM15" s="349"/>
      <c r="CN15" s="349"/>
      <c r="CO15" s="349"/>
      <c r="CP15" s="166"/>
      <c r="CQ15" s="166"/>
      <c r="CR15" s="349">
        <v>535</v>
      </c>
      <c r="CS15" s="349"/>
      <c r="CT15" s="349"/>
      <c r="CU15" s="349"/>
      <c r="CV15" s="166"/>
      <c r="CW15" s="166"/>
      <c r="CX15" s="349">
        <v>37</v>
      </c>
      <c r="CY15" s="349"/>
      <c r="CZ15" s="349"/>
      <c r="DA15" s="349"/>
      <c r="DB15" s="166"/>
      <c r="DC15" s="166"/>
      <c r="DD15" s="349">
        <v>1264</v>
      </c>
      <c r="DE15" s="349"/>
      <c r="DF15" s="349"/>
      <c r="DG15" s="349"/>
      <c r="DH15" s="166"/>
      <c r="DI15" s="166"/>
      <c r="DJ15" s="349">
        <v>1976</v>
      </c>
      <c r="DK15" s="349"/>
      <c r="DL15" s="349"/>
      <c r="DM15" s="349"/>
      <c r="DN15" s="166"/>
      <c r="DO15" s="166"/>
      <c r="DP15" s="349">
        <v>1444</v>
      </c>
      <c r="DQ15" s="349"/>
      <c r="DR15" s="349"/>
      <c r="DS15" s="349"/>
    </row>
    <row r="16" spans="1:124" ht="15.75" customHeight="1" x14ac:dyDescent="0.15">
      <c r="A16" s="399"/>
      <c r="B16" s="404"/>
      <c r="D16" s="347" t="s">
        <v>183</v>
      </c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108"/>
      <c r="P16" s="193"/>
      <c r="Q16" s="349">
        <v>8694</v>
      </c>
      <c r="R16" s="349"/>
      <c r="S16" s="349"/>
      <c r="T16" s="349"/>
      <c r="U16" s="349"/>
      <c r="V16" s="166"/>
      <c r="W16" s="166"/>
      <c r="X16" s="349">
        <v>3357</v>
      </c>
      <c r="Y16" s="349"/>
      <c r="Z16" s="349"/>
      <c r="AA16" s="349"/>
      <c r="AB16" s="166"/>
      <c r="AC16" s="166"/>
      <c r="AD16" s="349">
        <v>3101</v>
      </c>
      <c r="AE16" s="349"/>
      <c r="AF16" s="349"/>
      <c r="AG16" s="349"/>
      <c r="AH16" s="166"/>
      <c r="AI16" s="166"/>
      <c r="AJ16" s="349">
        <v>1</v>
      </c>
      <c r="AK16" s="349"/>
      <c r="AL16" s="349"/>
      <c r="AM16" s="349"/>
      <c r="AN16" s="166"/>
      <c r="AO16" s="166"/>
      <c r="AP16" s="349">
        <v>255</v>
      </c>
      <c r="AQ16" s="349"/>
      <c r="AR16" s="349"/>
      <c r="AS16" s="349"/>
      <c r="AT16" s="166"/>
      <c r="AU16" s="166"/>
      <c r="AV16" s="349">
        <v>61</v>
      </c>
      <c r="AW16" s="349"/>
      <c r="AX16" s="349"/>
      <c r="AY16" s="349"/>
      <c r="AZ16" s="166"/>
      <c r="BA16" s="181"/>
      <c r="BB16" s="181"/>
      <c r="BC16" s="392">
        <f>SUM(BI16:DS16)</f>
        <v>5337</v>
      </c>
      <c r="BD16" s="392"/>
      <c r="BE16" s="392"/>
      <c r="BF16" s="392"/>
      <c r="BG16" s="166"/>
      <c r="BH16" s="166"/>
      <c r="BI16" s="349">
        <v>1182</v>
      </c>
      <c r="BJ16" s="349"/>
      <c r="BK16" s="349"/>
      <c r="BL16" s="349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349">
        <v>27</v>
      </c>
      <c r="CH16" s="349"/>
      <c r="CI16" s="349"/>
      <c r="CJ16" s="166"/>
      <c r="CK16" s="166"/>
      <c r="CL16" s="349">
        <v>39</v>
      </c>
      <c r="CM16" s="349"/>
      <c r="CN16" s="349"/>
      <c r="CO16" s="349"/>
      <c r="CP16" s="166"/>
      <c r="CQ16" s="166"/>
      <c r="CR16" s="349">
        <v>274</v>
      </c>
      <c r="CS16" s="349"/>
      <c r="CT16" s="349"/>
      <c r="CU16" s="349"/>
      <c r="CV16" s="166"/>
      <c r="CW16" s="166"/>
      <c r="CX16" s="349">
        <v>799</v>
      </c>
      <c r="CY16" s="349"/>
      <c r="CZ16" s="349"/>
      <c r="DA16" s="349"/>
      <c r="DB16" s="166"/>
      <c r="DC16" s="166"/>
      <c r="DD16" s="349">
        <v>461</v>
      </c>
      <c r="DE16" s="349"/>
      <c r="DF16" s="349"/>
      <c r="DG16" s="349"/>
      <c r="DH16" s="166"/>
      <c r="DI16" s="166"/>
      <c r="DJ16" s="349">
        <v>1540</v>
      </c>
      <c r="DK16" s="349"/>
      <c r="DL16" s="349"/>
      <c r="DM16" s="349"/>
      <c r="DN16" s="166"/>
      <c r="DO16" s="166"/>
      <c r="DP16" s="349">
        <v>1015</v>
      </c>
      <c r="DQ16" s="349"/>
      <c r="DR16" s="349"/>
      <c r="DS16" s="349"/>
    </row>
    <row r="17" spans="1:124" ht="15.75" customHeight="1" x14ac:dyDescent="0.15">
      <c r="A17" s="399"/>
      <c r="B17" s="404"/>
      <c r="D17" s="347" t="s">
        <v>47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108"/>
      <c r="P17" s="193"/>
      <c r="Q17" s="349">
        <v>5251</v>
      </c>
      <c r="R17" s="349"/>
      <c r="S17" s="349"/>
      <c r="T17" s="349"/>
      <c r="U17" s="349"/>
      <c r="V17" s="166"/>
      <c r="W17" s="166"/>
      <c r="X17" s="349">
        <v>2442</v>
      </c>
      <c r="Y17" s="349"/>
      <c r="Z17" s="349"/>
      <c r="AA17" s="349"/>
      <c r="AB17" s="166"/>
      <c r="AC17" s="166"/>
      <c r="AD17" s="349">
        <v>1259</v>
      </c>
      <c r="AE17" s="349"/>
      <c r="AF17" s="349"/>
      <c r="AG17" s="349"/>
      <c r="AH17" s="166"/>
      <c r="AI17" s="166"/>
      <c r="AJ17" s="291">
        <v>1</v>
      </c>
      <c r="AK17" s="291"/>
      <c r="AL17" s="291"/>
      <c r="AM17" s="291"/>
      <c r="AN17" s="166"/>
      <c r="AO17" s="166"/>
      <c r="AP17" s="349">
        <v>1182</v>
      </c>
      <c r="AQ17" s="349"/>
      <c r="AR17" s="349"/>
      <c r="AS17" s="349"/>
      <c r="AT17" s="166"/>
      <c r="AU17" s="166"/>
      <c r="AV17" s="349">
        <v>315</v>
      </c>
      <c r="AW17" s="349"/>
      <c r="AX17" s="349"/>
      <c r="AY17" s="349"/>
      <c r="AZ17" s="166"/>
      <c r="BA17" s="181"/>
      <c r="BB17" s="181"/>
      <c r="BC17" s="392">
        <f>SUM(BI17:DS17)</f>
        <v>2809</v>
      </c>
      <c r="BD17" s="392"/>
      <c r="BE17" s="392"/>
      <c r="BF17" s="392"/>
      <c r="BG17" s="166"/>
      <c r="BH17" s="166"/>
      <c r="BI17" s="349">
        <v>507</v>
      </c>
      <c r="BJ17" s="349"/>
      <c r="BK17" s="349"/>
      <c r="BL17" s="349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349">
        <v>19</v>
      </c>
      <c r="CH17" s="349"/>
      <c r="CI17" s="349"/>
      <c r="CJ17" s="166"/>
      <c r="CK17" s="166"/>
      <c r="CL17" s="349">
        <v>14</v>
      </c>
      <c r="CM17" s="349"/>
      <c r="CN17" s="349"/>
      <c r="CO17" s="349"/>
      <c r="CP17" s="166"/>
      <c r="CQ17" s="166"/>
      <c r="CR17" s="349">
        <v>161</v>
      </c>
      <c r="CS17" s="349"/>
      <c r="CT17" s="349"/>
      <c r="CU17" s="349"/>
      <c r="CV17" s="166"/>
      <c r="CW17" s="166"/>
      <c r="CX17" s="349">
        <v>358</v>
      </c>
      <c r="CY17" s="349"/>
      <c r="CZ17" s="349"/>
      <c r="DA17" s="349"/>
      <c r="DB17" s="166"/>
      <c r="DC17" s="166"/>
      <c r="DD17" s="349">
        <v>146</v>
      </c>
      <c r="DE17" s="349"/>
      <c r="DF17" s="349"/>
      <c r="DG17" s="349"/>
      <c r="DH17" s="166"/>
      <c r="DI17" s="166"/>
      <c r="DJ17" s="349">
        <v>1143</v>
      </c>
      <c r="DK17" s="349"/>
      <c r="DL17" s="349"/>
      <c r="DM17" s="349"/>
      <c r="DN17" s="166"/>
      <c r="DO17" s="166"/>
      <c r="DP17" s="349">
        <v>461</v>
      </c>
      <c r="DQ17" s="349"/>
      <c r="DR17" s="349"/>
      <c r="DS17" s="349"/>
    </row>
    <row r="18" spans="1:124" ht="15.75" customHeight="1" x14ac:dyDescent="0.15">
      <c r="A18" s="399"/>
      <c r="B18" s="404"/>
      <c r="D18" s="367" t="s">
        <v>224</v>
      </c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108"/>
      <c r="P18" s="193"/>
      <c r="Q18" s="349">
        <v>4552</v>
      </c>
      <c r="R18" s="349"/>
      <c r="S18" s="349"/>
      <c r="T18" s="349"/>
      <c r="U18" s="349"/>
      <c r="V18" s="166"/>
      <c r="W18" s="166"/>
      <c r="X18" s="349">
        <v>3358</v>
      </c>
      <c r="Y18" s="349"/>
      <c r="Z18" s="349"/>
      <c r="AA18" s="349"/>
      <c r="AB18" s="166"/>
      <c r="AC18" s="166"/>
      <c r="AD18" s="349">
        <v>604</v>
      </c>
      <c r="AE18" s="349"/>
      <c r="AF18" s="349"/>
      <c r="AG18" s="349"/>
      <c r="AH18" s="166"/>
      <c r="AI18" s="166"/>
      <c r="AJ18" s="291" t="s">
        <v>673</v>
      </c>
      <c r="AK18" s="291"/>
      <c r="AL18" s="291"/>
      <c r="AM18" s="291"/>
      <c r="AN18" s="166"/>
      <c r="AO18" s="166"/>
      <c r="AP18" s="349">
        <v>2754</v>
      </c>
      <c r="AQ18" s="349"/>
      <c r="AR18" s="349"/>
      <c r="AS18" s="349"/>
      <c r="AT18" s="166"/>
      <c r="AU18" s="166"/>
      <c r="AV18" s="349">
        <v>1117</v>
      </c>
      <c r="AW18" s="349"/>
      <c r="AX18" s="349"/>
      <c r="AY18" s="349"/>
      <c r="AZ18" s="166"/>
      <c r="BA18" s="181"/>
      <c r="BB18" s="181"/>
      <c r="BC18" s="392">
        <f>SUM(BI18:DS18)</f>
        <v>1194</v>
      </c>
      <c r="BD18" s="392"/>
      <c r="BE18" s="392"/>
      <c r="BF18" s="392"/>
      <c r="BG18" s="166"/>
      <c r="BH18" s="166"/>
      <c r="BI18" s="349">
        <v>492</v>
      </c>
      <c r="BJ18" s="349"/>
      <c r="BK18" s="349"/>
      <c r="BL18" s="349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349">
        <v>23</v>
      </c>
      <c r="CH18" s="349"/>
      <c r="CI18" s="349"/>
      <c r="CJ18" s="166"/>
      <c r="CK18" s="166"/>
      <c r="CL18" s="349">
        <v>5</v>
      </c>
      <c r="CM18" s="349"/>
      <c r="CN18" s="349"/>
      <c r="CO18" s="349"/>
      <c r="CP18" s="166"/>
      <c r="CQ18" s="166"/>
      <c r="CR18" s="349">
        <v>65</v>
      </c>
      <c r="CS18" s="349"/>
      <c r="CT18" s="349"/>
      <c r="CU18" s="349"/>
      <c r="CV18" s="166"/>
      <c r="CW18" s="166"/>
      <c r="CX18" s="349">
        <v>168</v>
      </c>
      <c r="CY18" s="349"/>
      <c r="CZ18" s="349"/>
      <c r="DA18" s="349"/>
      <c r="DB18" s="166"/>
      <c r="DC18" s="166"/>
      <c r="DD18" s="349">
        <v>41</v>
      </c>
      <c r="DE18" s="349"/>
      <c r="DF18" s="349"/>
      <c r="DG18" s="349"/>
      <c r="DH18" s="166"/>
      <c r="DI18" s="166"/>
      <c r="DJ18" s="349">
        <v>272</v>
      </c>
      <c r="DK18" s="349"/>
      <c r="DL18" s="349"/>
      <c r="DM18" s="349"/>
      <c r="DN18" s="166"/>
      <c r="DO18" s="166"/>
      <c r="DP18" s="349">
        <v>128</v>
      </c>
      <c r="DQ18" s="349"/>
      <c r="DR18" s="349"/>
      <c r="DS18" s="349"/>
    </row>
    <row r="19" spans="1:124" ht="4.5" customHeight="1" x14ac:dyDescent="0.15">
      <c r="A19" s="399"/>
      <c r="B19" s="404"/>
      <c r="O19" s="108"/>
      <c r="P19" s="193"/>
      <c r="Q19" s="349"/>
      <c r="R19" s="349"/>
      <c r="S19" s="349"/>
      <c r="T19" s="349"/>
      <c r="U19" s="349"/>
      <c r="V19" s="166"/>
      <c r="W19" s="166"/>
      <c r="X19" s="349"/>
      <c r="Y19" s="349"/>
      <c r="Z19" s="349"/>
      <c r="AA19" s="349"/>
      <c r="AB19" s="166"/>
      <c r="AC19" s="166"/>
      <c r="AD19" s="349"/>
      <c r="AE19" s="349"/>
      <c r="AF19" s="349"/>
      <c r="AG19" s="349"/>
      <c r="AH19" s="166"/>
      <c r="AI19" s="166"/>
      <c r="AJ19" s="349"/>
      <c r="AK19" s="349"/>
      <c r="AL19" s="349"/>
      <c r="AM19" s="349"/>
      <c r="AN19" s="166"/>
      <c r="AO19" s="166"/>
      <c r="AP19" s="349"/>
      <c r="AQ19" s="349"/>
      <c r="AR19" s="349"/>
      <c r="AS19" s="349"/>
      <c r="AT19" s="166"/>
      <c r="AU19" s="166"/>
      <c r="AV19" s="349"/>
      <c r="AW19" s="349"/>
      <c r="AX19" s="349"/>
      <c r="AY19" s="349"/>
      <c r="AZ19" s="166"/>
      <c r="BA19" s="181"/>
      <c r="BB19" s="181"/>
      <c r="BC19" s="392"/>
      <c r="BD19" s="392"/>
      <c r="BE19" s="392"/>
      <c r="BF19" s="392"/>
      <c r="BG19" s="166"/>
      <c r="BH19" s="166"/>
      <c r="BI19" s="349"/>
      <c r="BJ19" s="349"/>
      <c r="BK19" s="349"/>
      <c r="BL19" s="349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349"/>
      <c r="CH19" s="349"/>
      <c r="CI19" s="349"/>
      <c r="CJ19" s="166"/>
      <c r="CK19" s="166"/>
      <c r="CL19" s="349"/>
      <c r="CM19" s="349"/>
      <c r="CN19" s="349"/>
      <c r="CO19" s="349"/>
      <c r="CP19" s="166"/>
      <c r="CQ19" s="166"/>
      <c r="CR19" s="349"/>
      <c r="CS19" s="349"/>
      <c r="CT19" s="349"/>
      <c r="CU19" s="349"/>
      <c r="CV19" s="166"/>
      <c r="CW19" s="166"/>
      <c r="CX19" s="349"/>
      <c r="CY19" s="349"/>
      <c r="CZ19" s="349"/>
      <c r="DA19" s="349"/>
      <c r="DB19" s="166"/>
      <c r="DC19" s="166"/>
      <c r="DD19" s="349"/>
      <c r="DE19" s="349"/>
      <c r="DF19" s="349"/>
      <c r="DG19" s="349"/>
      <c r="DH19" s="166"/>
      <c r="DI19" s="166"/>
      <c r="DJ19" s="349"/>
      <c r="DK19" s="349"/>
      <c r="DL19" s="349"/>
      <c r="DM19" s="349"/>
      <c r="DN19" s="166"/>
      <c r="DO19" s="166"/>
      <c r="DP19" s="349"/>
      <c r="DQ19" s="349"/>
      <c r="DR19" s="349"/>
      <c r="DS19" s="349"/>
    </row>
    <row r="20" spans="1:124" ht="15.75" customHeight="1" x14ac:dyDescent="0.15">
      <c r="A20" s="399"/>
      <c r="B20" s="404"/>
      <c r="C20" s="74" t="s">
        <v>411</v>
      </c>
      <c r="O20" s="108"/>
      <c r="P20" s="193"/>
      <c r="Q20" s="349">
        <v>116184</v>
      </c>
      <c r="R20" s="349"/>
      <c r="S20" s="349"/>
      <c r="T20" s="349"/>
      <c r="U20" s="349"/>
      <c r="V20" s="166"/>
      <c r="W20" s="166"/>
      <c r="X20" s="349">
        <v>33123</v>
      </c>
      <c r="Y20" s="349"/>
      <c r="Z20" s="349"/>
      <c r="AA20" s="349"/>
      <c r="AB20" s="166"/>
      <c r="AC20" s="166"/>
      <c r="AD20" s="349">
        <v>17323</v>
      </c>
      <c r="AE20" s="349"/>
      <c r="AF20" s="349"/>
      <c r="AG20" s="349"/>
      <c r="AH20" s="166"/>
      <c r="AI20" s="166"/>
      <c r="AJ20" s="349">
        <v>117</v>
      </c>
      <c r="AK20" s="349"/>
      <c r="AL20" s="349"/>
      <c r="AM20" s="349"/>
      <c r="AN20" s="166"/>
      <c r="AO20" s="166"/>
      <c r="AP20" s="349">
        <v>15683</v>
      </c>
      <c r="AQ20" s="349"/>
      <c r="AR20" s="349"/>
      <c r="AS20" s="349"/>
      <c r="AT20" s="166"/>
      <c r="AU20" s="166"/>
      <c r="AV20" s="349">
        <v>5855</v>
      </c>
      <c r="AW20" s="349"/>
      <c r="AX20" s="349"/>
      <c r="AY20" s="349"/>
      <c r="AZ20" s="166"/>
      <c r="BA20" s="181"/>
      <c r="BB20" s="181"/>
      <c r="BC20" s="392">
        <f>SUM(BI20:DS20)</f>
        <v>83061</v>
      </c>
      <c r="BD20" s="392"/>
      <c r="BE20" s="392"/>
      <c r="BF20" s="392"/>
      <c r="BG20" s="166"/>
      <c r="BH20" s="166"/>
      <c r="BI20" s="349">
        <v>29271</v>
      </c>
      <c r="BJ20" s="349"/>
      <c r="BK20" s="349"/>
      <c r="BL20" s="349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349">
        <v>410</v>
      </c>
      <c r="CH20" s="349"/>
      <c r="CI20" s="349"/>
      <c r="CJ20" s="166"/>
      <c r="CK20" s="166"/>
      <c r="CL20" s="349">
        <v>536</v>
      </c>
      <c r="CM20" s="349"/>
      <c r="CN20" s="349"/>
      <c r="CO20" s="349"/>
      <c r="CP20" s="166"/>
      <c r="CQ20" s="166"/>
      <c r="CR20" s="349">
        <v>6353</v>
      </c>
      <c r="CS20" s="349"/>
      <c r="CT20" s="349"/>
      <c r="CU20" s="349"/>
      <c r="CV20" s="166"/>
      <c r="CW20" s="166"/>
      <c r="CX20" s="349">
        <v>5105</v>
      </c>
      <c r="CY20" s="349"/>
      <c r="CZ20" s="349"/>
      <c r="DA20" s="349"/>
      <c r="DB20" s="166"/>
      <c r="DC20" s="166"/>
      <c r="DD20" s="349">
        <v>7423</v>
      </c>
      <c r="DE20" s="349"/>
      <c r="DF20" s="349"/>
      <c r="DG20" s="349"/>
      <c r="DH20" s="166"/>
      <c r="DI20" s="166"/>
      <c r="DJ20" s="349">
        <v>15507</v>
      </c>
      <c r="DK20" s="349"/>
      <c r="DL20" s="349"/>
      <c r="DM20" s="349"/>
      <c r="DN20" s="166"/>
      <c r="DO20" s="166"/>
      <c r="DP20" s="349">
        <v>18456</v>
      </c>
      <c r="DQ20" s="349"/>
      <c r="DR20" s="349"/>
      <c r="DS20" s="349"/>
    </row>
    <row r="21" spans="1:124" ht="9" customHeight="1" x14ac:dyDescent="0.15">
      <c r="A21" s="399"/>
      <c r="B21" s="404"/>
      <c r="O21" s="108"/>
      <c r="P21" s="193"/>
      <c r="Q21" s="349"/>
      <c r="R21" s="349"/>
      <c r="S21" s="349"/>
      <c r="T21" s="349"/>
      <c r="U21" s="349"/>
      <c r="V21" s="166"/>
      <c r="W21" s="166"/>
      <c r="X21" s="349"/>
      <c r="Y21" s="349"/>
      <c r="Z21" s="349"/>
      <c r="AA21" s="349"/>
      <c r="AB21" s="166"/>
      <c r="AC21" s="166"/>
      <c r="AD21" s="349"/>
      <c r="AE21" s="349"/>
      <c r="AF21" s="349"/>
      <c r="AG21" s="349"/>
      <c r="AH21" s="166"/>
      <c r="AI21" s="166"/>
      <c r="AJ21" s="349"/>
      <c r="AK21" s="349"/>
      <c r="AL21" s="349"/>
      <c r="AM21" s="349"/>
      <c r="AN21" s="166"/>
      <c r="AO21" s="166"/>
      <c r="AP21" s="349"/>
      <c r="AQ21" s="349"/>
      <c r="AR21" s="349"/>
      <c r="AS21" s="349"/>
      <c r="AT21" s="166"/>
      <c r="AU21" s="166"/>
      <c r="AV21" s="349"/>
      <c r="AW21" s="349"/>
      <c r="AX21" s="349"/>
      <c r="AY21" s="349"/>
      <c r="AZ21" s="166"/>
      <c r="BA21" s="181"/>
      <c r="BB21" s="181"/>
      <c r="BC21" s="392"/>
      <c r="BD21" s="392"/>
      <c r="BE21" s="392"/>
      <c r="BF21" s="392"/>
      <c r="BG21" s="166"/>
      <c r="BH21" s="166"/>
      <c r="BI21" s="349"/>
      <c r="BJ21" s="349"/>
      <c r="BK21" s="349"/>
      <c r="BL21" s="349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349"/>
      <c r="CH21" s="349"/>
      <c r="CI21" s="349"/>
      <c r="CJ21" s="166"/>
      <c r="CK21" s="166"/>
      <c r="CL21" s="349"/>
      <c r="CM21" s="349"/>
      <c r="CN21" s="349"/>
      <c r="CO21" s="349"/>
      <c r="CP21" s="166"/>
      <c r="CQ21" s="166"/>
      <c r="CR21" s="349"/>
      <c r="CS21" s="349"/>
      <c r="CT21" s="349"/>
      <c r="CU21" s="349"/>
      <c r="CV21" s="166"/>
      <c r="CW21" s="166"/>
      <c r="CX21" s="349"/>
      <c r="CY21" s="349"/>
      <c r="CZ21" s="349"/>
      <c r="DA21" s="349"/>
      <c r="DB21" s="166"/>
      <c r="DC21" s="166"/>
      <c r="DD21" s="349"/>
      <c r="DE21" s="349"/>
      <c r="DF21" s="349"/>
      <c r="DG21" s="349"/>
      <c r="DH21" s="166"/>
      <c r="DI21" s="166"/>
      <c r="DJ21" s="349"/>
      <c r="DK21" s="349"/>
      <c r="DL21" s="349"/>
      <c r="DM21" s="349"/>
      <c r="DN21" s="166"/>
      <c r="DO21" s="166"/>
      <c r="DP21" s="349"/>
      <c r="DQ21" s="349"/>
      <c r="DR21" s="349"/>
      <c r="DS21" s="349"/>
    </row>
    <row r="22" spans="1:124" ht="15.75" customHeight="1" x14ac:dyDescent="0.15">
      <c r="A22" s="399"/>
      <c r="B22" s="404"/>
      <c r="D22" s="367" t="s">
        <v>412</v>
      </c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108"/>
      <c r="P22" s="193"/>
      <c r="Q22" s="349">
        <v>5321</v>
      </c>
      <c r="R22" s="349"/>
      <c r="S22" s="349"/>
      <c r="T22" s="349"/>
      <c r="U22" s="349"/>
      <c r="V22" s="166"/>
      <c r="W22" s="166"/>
      <c r="X22" s="291" t="s">
        <v>673</v>
      </c>
      <c r="Y22" s="291"/>
      <c r="Z22" s="291"/>
      <c r="AA22" s="291"/>
      <c r="AB22" s="160"/>
      <c r="AC22" s="160"/>
      <c r="AD22" s="291" t="s">
        <v>673</v>
      </c>
      <c r="AE22" s="291"/>
      <c r="AF22" s="291"/>
      <c r="AG22" s="291"/>
      <c r="AH22" s="160"/>
      <c r="AI22" s="160"/>
      <c r="AJ22" s="291" t="s">
        <v>673</v>
      </c>
      <c r="AK22" s="291"/>
      <c r="AL22" s="291"/>
      <c r="AM22" s="291"/>
      <c r="AN22" s="160"/>
      <c r="AO22" s="160"/>
      <c r="AP22" s="291" t="s">
        <v>673</v>
      </c>
      <c r="AQ22" s="291"/>
      <c r="AR22" s="291"/>
      <c r="AS22" s="291"/>
      <c r="AT22" s="160"/>
      <c r="AU22" s="160"/>
      <c r="AV22" s="291" t="s">
        <v>673</v>
      </c>
      <c r="AW22" s="291"/>
      <c r="AX22" s="291"/>
      <c r="AY22" s="291"/>
      <c r="AZ22" s="166"/>
      <c r="BA22" s="181"/>
      <c r="BB22" s="181"/>
      <c r="BC22" s="392">
        <f>SUM(BI22:DS22)</f>
        <v>5321</v>
      </c>
      <c r="BD22" s="392"/>
      <c r="BE22" s="392"/>
      <c r="BF22" s="392"/>
      <c r="BG22" s="166"/>
      <c r="BH22" s="166"/>
      <c r="BI22" s="349">
        <v>1547</v>
      </c>
      <c r="BJ22" s="349"/>
      <c r="BK22" s="349"/>
      <c r="BL22" s="349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349">
        <v>8</v>
      </c>
      <c r="CH22" s="349"/>
      <c r="CI22" s="349"/>
      <c r="CJ22" s="166"/>
      <c r="CK22" s="166"/>
      <c r="CL22" s="349">
        <v>35</v>
      </c>
      <c r="CM22" s="349"/>
      <c r="CN22" s="349"/>
      <c r="CO22" s="349"/>
      <c r="CP22" s="166"/>
      <c r="CQ22" s="166"/>
      <c r="CR22" s="349">
        <v>557</v>
      </c>
      <c r="CS22" s="349"/>
      <c r="CT22" s="349"/>
      <c r="CU22" s="349"/>
      <c r="CV22" s="166"/>
      <c r="CW22" s="166"/>
      <c r="CX22" s="291" t="s">
        <v>673</v>
      </c>
      <c r="CY22" s="291"/>
      <c r="CZ22" s="291"/>
      <c r="DA22" s="291"/>
      <c r="DB22" s="166"/>
      <c r="DC22" s="166"/>
      <c r="DD22" s="349">
        <v>72</v>
      </c>
      <c r="DE22" s="349"/>
      <c r="DF22" s="349"/>
      <c r="DG22" s="349"/>
      <c r="DH22" s="166"/>
      <c r="DI22" s="166"/>
      <c r="DJ22" s="349">
        <v>347</v>
      </c>
      <c r="DK22" s="349"/>
      <c r="DL22" s="349"/>
      <c r="DM22" s="349"/>
      <c r="DN22" s="166"/>
      <c r="DO22" s="166"/>
      <c r="DP22" s="349">
        <v>2755</v>
      </c>
      <c r="DQ22" s="349"/>
      <c r="DR22" s="349"/>
      <c r="DS22" s="349"/>
    </row>
    <row r="23" spans="1:124" ht="15.75" customHeight="1" x14ac:dyDescent="0.15">
      <c r="A23" s="399"/>
      <c r="B23" s="404"/>
      <c r="D23" s="367" t="s">
        <v>414</v>
      </c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108"/>
      <c r="P23" s="193"/>
      <c r="Q23" s="349">
        <v>51712</v>
      </c>
      <c r="R23" s="349"/>
      <c r="S23" s="349"/>
      <c r="T23" s="349"/>
      <c r="U23" s="349"/>
      <c r="V23" s="166"/>
      <c r="W23" s="166"/>
      <c r="X23" s="349">
        <v>26082</v>
      </c>
      <c r="Y23" s="349"/>
      <c r="Z23" s="349"/>
      <c r="AA23" s="349"/>
      <c r="AB23" s="166"/>
      <c r="AC23" s="166"/>
      <c r="AD23" s="349">
        <v>17323</v>
      </c>
      <c r="AE23" s="349"/>
      <c r="AF23" s="349"/>
      <c r="AG23" s="349"/>
      <c r="AH23" s="166"/>
      <c r="AI23" s="166"/>
      <c r="AJ23" s="291" t="s">
        <v>673</v>
      </c>
      <c r="AK23" s="291"/>
      <c r="AL23" s="291"/>
      <c r="AM23" s="291"/>
      <c r="AN23" s="166"/>
      <c r="AO23" s="166"/>
      <c r="AP23" s="349">
        <v>8759</v>
      </c>
      <c r="AQ23" s="349"/>
      <c r="AR23" s="349"/>
      <c r="AS23" s="349"/>
      <c r="AT23" s="166"/>
      <c r="AU23" s="166"/>
      <c r="AV23" s="349">
        <v>2921</v>
      </c>
      <c r="AW23" s="349"/>
      <c r="AX23" s="349"/>
      <c r="AY23" s="349"/>
      <c r="AZ23" s="166"/>
      <c r="BA23" s="181"/>
      <c r="BB23" s="181"/>
      <c r="BC23" s="392">
        <f>SUM(BI23:DS23)</f>
        <v>25630</v>
      </c>
      <c r="BD23" s="392"/>
      <c r="BE23" s="392"/>
      <c r="BF23" s="392"/>
      <c r="BG23" s="166"/>
      <c r="BH23" s="166"/>
      <c r="BI23" s="349">
        <v>8353</v>
      </c>
      <c r="BJ23" s="349"/>
      <c r="BK23" s="349"/>
      <c r="BL23" s="349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349">
        <v>172</v>
      </c>
      <c r="CH23" s="349"/>
      <c r="CI23" s="349"/>
      <c r="CJ23" s="166"/>
      <c r="CK23" s="166"/>
      <c r="CL23" s="349">
        <v>133</v>
      </c>
      <c r="CM23" s="349"/>
      <c r="CN23" s="349"/>
      <c r="CO23" s="349"/>
      <c r="CP23" s="166"/>
      <c r="CQ23" s="166"/>
      <c r="CR23" s="349">
        <v>1470</v>
      </c>
      <c r="CS23" s="349"/>
      <c r="CT23" s="349"/>
      <c r="CU23" s="349"/>
      <c r="CV23" s="166"/>
      <c r="CW23" s="166"/>
      <c r="CX23" s="349">
        <v>2747</v>
      </c>
      <c r="CY23" s="349"/>
      <c r="CZ23" s="349"/>
      <c r="DA23" s="349"/>
      <c r="DB23" s="166"/>
      <c r="DC23" s="166"/>
      <c r="DD23" s="349">
        <v>2088</v>
      </c>
      <c r="DE23" s="349"/>
      <c r="DF23" s="349"/>
      <c r="DG23" s="349"/>
      <c r="DH23" s="166"/>
      <c r="DI23" s="166"/>
      <c r="DJ23" s="349">
        <v>6682</v>
      </c>
      <c r="DK23" s="349"/>
      <c r="DL23" s="349"/>
      <c r="DM23" s="349"/>
      <c r="DN23" s="166"/>
      <c r="DO23" s="166"/>
      <c r="DP23" s="349">
        <v>3985</v>
      </c>
      <c r="DQ23" s="349"/>
      <c r="DR23" s="349"/>
      <c r="DS23" s="349"/>
    </row>
    <row r="24" spans="1:124" ht="15.75" customHeight="1" x14ac:dyDescent="0.15">
      <c r="A24" s="399"/>
      <c r="B24" s="404"/>
      <c r="D24" s="367" t="s">
        <v>415</v>
      </c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108"/>
      <c r="P24" s="193"/>
      <c r="Q24" s="349">
        <v>14306</v>
      </c>
      <c r="R24" s="349"/>
      <c r="S24" s="349"/>
      <c r="T24" s="349"/>
      <c r="U24" s="349"/>
      <c r="V24" s="166"/>
      <c r="W24" s="166"/>
      <c r="X24" s="349">
        <v>7041</v>
      </c>
      <c r="Y24" s="349"/>
      <c r="Z24" s="349"/>
      <c r="AA24" s="349"/>
      <c r="AB24" s="166"/>
      <c r="AC24" s="166"/>
      <c r="AD24" s="291" t="s">
        <v>673</v>
      </c>
      <c r="AE24" s="291"/>
      <c r="AF24" s="291"/>
      <c r="AG24" s="291"/>
      <c r="AH24" s="166"/>
      <c r="AI24" s="166"/>
      <c r="AJ24" s="349">
        <v>117</v>
      </c>
      <c r="AK24" s="349"/>
      <c r="AL24" s="349"/>
      <c r="AM24" s="349"/>
      <c r="AN24" s="166"/>
      <c r="AO24" s="166"/>
      <c r="AP24" s="349">
        <v>6924</v>
      </c>
      <c r="AQ24" s="349"/>
      <c r="AR24" s="349"/>
      <c r="AS24" s="349"/>
      <c r="AT24" s="166"/>
      <c r="AU24" s="166"/>
      <c r="AV24" s="349">
        <v>2934</v>
      </c>
      <c r="AW24" s="349"/>
      <c r="AX24" s="349"/>
      <c r="AY24" s="349"/>
      <c r="AZ24" s="166"/>
      <c r="BA24" s="181"/>
      <c r="BB24" s="181"/>
      <c r="BC24" s="392">
        <f>SUM(BI24:DS24)</f>
        <v>7265</v>
      </c>
      <c r="BD24" s="392"/>
      <c r="BE24" s="392"/>
      <c r="BF24" s="392"/>
      <c r="BG24" s="166"/>
      <c r="BH24" s="166"/>
      <c r="BI24" s="349">
        <v>1046</v>
      </c>
      <c r="BJ24" s="349"/>
      <c r="BK24" s="349"/>
      <c r="BL24" s="349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349">
        <v>46</v>
      </c>
      <c r="CH24" s="349"/>
      <c r="CI24" s="349"/>
      <c r="CJ24" s="166"/>
      <c r="CK24" s="166"/>
      <c r="CL24" s="349">
        <v>45</v>
      </c>
      <c r="CM24" s="349"/>
      <c r="CN24" s="349"/>
      <c r="CO24" s="349"/>
      <c r="CP24" s="166"/>
      <c r="CQ24" s="166"/>
      <c r="CR24" s="349">
        <v>375</v>
      </c>
      <c r="CS24" s="349"/>
      <c r="CT24" s="349"/>
      <c r="CU24" s="349"/>
      <c r="CV24" s="166"/>
      <c r="CW24" s="166"/>
      <c r="CX24" s="349">
        <v>675</v>
      </c>
      <c r="CY24" s="349"/>
      <c r="CZ24" s="349"/>
      <c r="DA24" s="349"/>
      <c r="DB24" s="166"/>
      <c r="DC24" s="166"/>
      <c r="DD24" s="349">
        <v>715</v>
      </c>
      <c r="DE24" s="349"/>
      <c r="DF24" s="349"/>
      <c r="DG24" s="349"/>
      <c r="DH24" s="166"/>
      <c r="DI24" s="166"/>
      <c r="DJ24" s="349">
        <v>2942</v>
      </c>
      <c r="DK24" s="349"/>
      <c r="DL24" s="349"/>
      <c r="DM24" s="349"/>
      <c r="DN24" s="166"/>
      <c r="DO24" s="166"/>
      <c r="DP24" s="349">
        <v>1421</v>
      </c>
      <c r="DQ24" s="349"/>
      <c r="DR24" s="349"/>
      <c r="DS24" s="349"/>
    </row>
    <row r="25" spans="1:124" ht="15.75" customHeight="1" x14ac:dyDescent="0.15">
      <c r="A25" s="399"/>
      <c r="B25" s="404"/>
      <c r="D25" s="367" t="s">
        <v>263</v>
      </c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108"/>
      <c r="P25" s="193"/>
      <c r="Q25" s="349">
        <v>44845</v>
      </c>
      <c r="R25" s="349"/>
      <c r="S25" s="349"/>
      <c r="T25" s="349"/>
      <c r="U25" s="349"/>
      <c r="V25" s="166"/>
      <c r="W25" s="166"/>
      <c r="X25" s="291" t="s">
        <v>673</v>
      </c>
      <c r="Y25" s="291"/>
      <c r="Z25" s="291"/>
      <c r="AA25" s="291"/>
      <c r="AB25" s="160"/>
      <c r="AC25" s="160"/>
      <c r="AD25" s="291" t="s">
        <v>673</v>
      </c>
      <c r="AE25" s="291"/>
      <c r="AF25" s="291"/>
      <c r="AG25" s="291"/>
      <c r="AH25" s="160"/>
      <c r="AI25" s="160"/>
      <c r="AJ25" s="291" t="s">
        <v>673</v>
      </c>
      <c r="AK25" s="291"/>
      <c r="AL25" s="291"/>
      <c r="AM25" s="291"/>
      <c r="AN25" s="160"/>
      <c r="AO25" s="160"/>
      <c r="AP25" s="291" t="s">
        <v>673</v>
      </c>
      <c r="AQ25" s="291"/>
      <c r="AR25" s="291"/>
      <c r="AS25" s="291"/>
      <c r="AT25" s="160"/>
      <c r="AU25" s="160"/>
      <c r="AV25" s="291" t="s">
        <v>673</v>
      </c>
      <c r="AW25" s="291"/>
      <c r="AX25" s="291"/>
      <c r="AY25" s="291"/>
      <c r="AZ25" s="166"/>
      <c r="BA25" s="181"/>
      <c r="BB25" s="181"/>
      <c r="BC25" s="392">
        <f>SUM(BI25:DS25)</f>
        <v>44845</v>
      </c>
      <c r="BD25" s="392"/>
      <c r="BE25" s="392"/>
      <c r="BF25" s="392"/>
      <c r="BG25" s="166"/>
      <c r="BH25" s="166"/>
      <c r="BI25" s="349">
        <v>18325</v>
      </c>
      <c r="BJ25" s="349"/>
      <c r="BK25" s="349"/>
      <c r="BL25" s="349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349">
        <v>184</v>
      </c>
      <c r="CH25" s="349"/>
      <c r="CI25" s="349"/>
      <c r="CJ25" s="166"/>
      <c r="CK25" s="166"/>
      <c r="CL25" s="349">
        <v>323</v>
      </c>
      <c r="CM25" s="349"/>
      <c r="CN25" s="349"/>
      <c r="CO25" s="349"/>
      <c r="CP25" s="166"/>
      <c r="CQ25" s="166"/>
      <c r="CR25" s="349">
        <v>3951</v>
      </c>
      <c r="CS25" s="349"/>
      <c r="CT25" s="349"/>
      <c r="CU25" s="349"/>
      <c r="CV25" s="166"/>
      <c r="CW25" s="166"/>
      <c r="CX25" s="349">
        <v>1683</v>
      </c>
      <c r="CY25" s="349"/>
      <c r="CZ25" s="349"/>
      <c r="DA25" s="349"/>
      <c r="DB25" s="166"/>
      <c r="DC25" s="166"/>
      <c r="DD25" s="349">
        <v>4548</v>
      </c>
      <c r="DE25" s="349"/>
      <c r="DF25" s="349"/>
      <c r="DG25" s="349"/>
      <c r="DH25" s="166"/>
      <c r="DI25" s="166"/>
      <c r="DJ25" s="349">
        <v>5536</v>
      </c>
      <c r="DK25" s="349"/>
      <c r="DL25" s="349"/>
      <c r="DM25" s="349"/>
      <c r="DN25" s="166"/>
      <c r="DO25" s="166"/>
      <c r="DP25" s="349">
        <v>10295</v>
      </c>
      <c r="DQ25" s="349"/>
      <c r="DR25" s="349"/>
      <c r="DS25" s="349"/>
    </row>
    <row r="26" spans="1:124" ht="6.75" customHeight="1" x14ac:dyDescent="0.15">
      <c r="A26" s="115"/>
      <c r="B26" s="129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108"/>
      <c r="P26" s="193"/>
      <c r="Q26" s="166"/>
      <c r="R26" s="166"/>
      <c r="S26" s="166"/>
      <c r="T26" s="166"/>
      <c r="U26" s="166"/>
      <c r="V26" s="166"/>
      <c r="W26" s="166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6"/>
      <c r="BA26" s="181"/>
      <c r="BB26" s="181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</row>
    <row r="27" spans="1:124" ht="6.75" customHeight="1" x14ac:dyDescent="0.15">
      <c r="A27" s="115"/>
      <c r="B27" s="129"/>
      <c r="O27" s="108"/>
      <c r="P27" s="475"/>
      <c r="Q27" s="476"/>
      <c r="R27" s="476"/>
      <c r="S27" s="476"/>
      <c r="T27" s="476"/>
      <c r="U27" s="476"/>
      <c r="V27" s="476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181"/>
      <c r="CU27" s="181"/>
      <c r="CV27" s="181"/>
      <c r="CW27" s="181"/>
      <c r="CX27" s="181"/>
      <c r="CY27" s="181"/>
      <c r="CZ27" s="181"/>
      <c r="DA27" s="181"/>
      <c r="DB27" s="181"/>
      <c r="DC27" s="181"/>
      <c r="DD27" s="181"/>
      <c r="DE27" s="181"/>
      <c r="DF27" s="181"/>
      <c r="DG27" s="181"/>
      <c r="DH27" s="181"/>
      <c r="DI27" s="181"/>
      <c r="DJ27" s="181"/>
      <c r="DK27" s="181"/>
      <c r="DL27" s="181"/>
      <c r="DM27" s="181"/>
      <c r="DN27" s="181"/>
      <c r="DO27" s="181"/>
      <c r="DP27" s="181"/>
      <c r="DQ27" s="181"/>
      <c r="DR27" s="181"/>
      <c r="DS27" s="181"/>
    </row>
    <row r="28" spans="1:124" ht="25.5" customHeight="1" x14ac:dyDescent="0.15">
      <c r="A28" s="443" t="s">
        <v>678</v>
      </c>
      <c r="B28" s="444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56"/>
      <c r="P28" s="194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5"/>
      <c r="DC28" s="195"/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195"/>
      <c r="DP28" s="195"/>
      <c r="DQ28" s="195"/>
      <c r="DR28" s="195"/>
      <c r="DS28" s="195"/>
      <c r="DT28" s="110"/>
    </row>
    <row r="29" spans="1:124" ht="15.75" customHeight="1" x14ac:dyDescent="0.15">
      <c r="A29" s="399"/>
      <c r="B29" s="404"/>
      <c r="C29" s="347" t="s">
        <v>407</v>
      </c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66"/>
      <c r="P29" s="193"/>
      <c r="Q29" s="349">
        <f>SUM(X29,BC29)</f>
        <v>47147</v>
      </c>
      <c r="R29" s="349"/>
      <c r="S29" s="349"/>
      <c r="T29" s="349"/>
      <c r="U29" s="349"/>
      <c r="V29" s="166"/>
      <c r="W29" s="166"/>
      <c r="X29" s="349">
        <f>SUM(X31:AA35)</f>
        <v>14982</v>
      </c>
      <c r="Y29" s="349"/>
      <c r="Z29" s="349"/>
      <c r="AA29" s="349"/>
      <c r="AB29" s="166"/>
      <c r="AC29" s="166"/>
      <c r="AD29" s="349">
        <f>SUM(AD31:AG35)</f>
        <v>10828</v>
      </c>
      <c r="AE29" s="349"/>
      <c r="AF29" s="349"/>
      <c r="AG29" s="349"/>
      <c r="AH29" s="166"/>
      <c r="AI29" s="166"/>
      <c r="AJ29" s="349">
        <f>SUM(AJ31:AM35)</f>
        <v>82</v>
      </c>
      <c r="AK29" s="349"/>
      <c r="AL29" s="349"/>
      <c r="AM29" s="349"/>
      <c r="AN29" s="166"/>
      <c r="AO29" s="166"/>
      <c r="AP29" s="349">
        <f>SUM(AP31:AS35)</f>
        <v>4072</v>
      </c>
      <c r="AQ29" s="349"/>
      <c r="AR29" s="349"/>
      <c r="AS29" s="349"/>
      <c r="AT29" s="166"/>
      <c r="AU29" s="166"/>
      <c r="AV29" s="349">
        <f>SUM(AV31:AY35)</f>
        <v>1613</v>
      </c>
      <c r="AW29" s="349"/>
      <c r="AX29" s="349"/>
      <c r="AY29" s="349"/>
      <c r="AZ29" s="166"/>
      <c r="BA29" s="181"/>
      <c r="BB29" s="181"/>
      <c r="BC29" s="392">
        <f>SUM(BC31:BF35)</f>
        <v>32165</v>
      </c>
      <c r="BD29" s="392"/>
      <c r="BE29" s="392"/>
      <c r="BF29" s="392"/>
      <c r="BG29" s="166"/>
      <c r="BH29" s="166"/>
      <c r="BI29" s="349">
        <f>SUM(BI31:BL35)</f>
        <v>15452</v>
      </c>
      <c r="BJ29" s="349"/>
      <c r="BK29" s="349"/>
      <c r="BL29" s="349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349">
        <f>SUM(CG31:CJ35)</f>
        <v>72</v>
      </c>
      <c r="CH29" s="349"/>
      <c r="CI29" s="349"/>
      <c r="CJ29" s="166"/>
      <c r="CK29" s="166"/>
      <c r="CL29" s="349">
        <f>SUM(CL31:CO35)</f>
        <v>41</v>
      </c>
      <c r="CM29" s="349"/>
      <c r="CN29" s="349"/>
      <c r="CO29" s="349"/>
      <c r="CP29" s="166"/>
      <c r="CQ29" s="166"/>
      <c r="CR29" s="349">
        <f>SUM(CR31:CU35)</f>
        <v>1662</v>
      </c>
      <c r="CS29" s="349"/>
      <c r="CT29" s="349"/>
      <c r="CU29" s="349"/>
      <c r="CV29" s="166"/>
      <c r="CW29" s="166"/>
      <c r="CX29" s="349">
        <f>SUM(CX31:DA35)</f>
        <v>1515</v>
      </c>
      <c r="CY29" s="349"/>
      <c r="CZ29" s="349"/>
      <c r="DA29" s="349"/>
      <c r="DB29" s="166"/>
      <c r="DC29" s="166"/>
      <c r="DD29" s="349">
        <f>SUM(DD31:DG35)</f>
        <v>1390</v>
      </c>
      <c r="DE29" s="349"/>
      <c r="DF29" s="349"/>
      <c r="DG29" s="349"/>
      <c r="DH29" s="166"/>
      <c r="DI29" s="166"/>
      <c r="DJ29" s="349">
        <f>SUM(DJ31:DM35)</f>
        <v>4464</v>
      </c>
      <c r="DK29" s="349"/>
      <c r="DL29" s="349"/>
      <c r="DM29" s="349"/>
      <c r="DN29" s="166"/>
      <c r="DO29" s="166"/>
      <c r="DP29" s="349">
        <f>SUM(DP31:DS35)</f>
        <v>7569</v>
      </c>
      <c r="DQ29" s="349"/>
      <c r="DR29" s="349"/>
      <c r="DS29" s="349"/>
    </row>
    <row r="30" spans="1:124" ht="4.5" customHeight="1" x14ac:dyDescent="0.15">
      <c r="A30" s="399"/>
      <c r="B30" s="404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O30" s="66"/>
      <c r="P30" s="193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81"/>
      <c r="BB30" s="181"/>
      <c r="BC30" s="187"/>
      <c r="BD30" s="187"/>
      <c r="BE30" s="187"/>
      <c r="BF30" s="187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0"/>
      <c r="CH30" s="160"/>
      <c r="CI30" s="160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</row>
    <row r="31" spans="1:124" ht="15.75" customHeight="1" x14ac:dyDescent="0.15">
      <c r="A31" s="399"/>
      <c r="B31" s="404"/>
      <c r="D31" s="347" t="s">
        <v>409</v>
      </c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108"/>
      <c r="P31" s="193"/>
      <c r="Q31" s="349">
        <f>SUM(X31,BC31)</f>
        <v>15701</v>
      </c>
      <c r="R31" s="349"/>
      <c r="S31" s="349"/>
      <c r="T31" s="349"/>
      <c r="U31" s="349"/>
      <c r="V31" s="166"/>
      <c r="W31" s="166"/>
      <c r="X31" s="291" t="s">
        <v>673</v>
      </c>
      <c r="Y31" s="291"/>
      <c r="Z31" s="291"/>
      <c r="AA31" s="291"/>
      <c r="AB31" s="160"/>
      <c r="AC31" s="160"/>
      <c r="AD31" s="291" t="s">
        <v>673</v>
      </c>
      <c r="AE31" s="291"/>
      <c r="AF31" s="291"/>
      <c r="AG31" s="291"/>
      <c r="AH31" s="160"/>
      <c r="AI31" s="160"/>
      <c r="AJ31" s="291" t="s">
        <v>673</v>
      </c>
      <c r="AK31" s="291"/>
      <c r="AL31" s="291"/>
      <c r="AM31" s="291"/>
      <c r="AN31" s="160"/>
      <c r="AO31" s="160"/>
      <c r="AP31" s="291" t="s">
        <v>673</v>
      </c>
      <c r="AQ31" s="291"/>
      <c r="AR31" s="291"/>
      <c r="AS31" s="291"/>
      <c r="AT31" s="160"/>
      <c r="AU31" s="160"/>
      <c r="AV31" s="291" t="s">
        <v>673</v>
      </c>
      <c r="AW31" s="291"/>
      <c r="AX31" s="291"/>
      <c r="AY31" s="291"/>
      <c r="AZ31" s="166"/>
      <c r="BA31" s="181"/>
      <c r="BB31" s="181"/>
      <c r="BC31" s="392">
        <v>15701</v>
      </c>
      <c r="BD31" s="392"/>
      <c r="BE31" s="392"/>
      <c r="BF31" s="392"/>
      <c r="BG31" s="166"/>
      <c r="BH31" s="166"/>
      <c r="BI31" s="349">
        <v>9339</v>
      </c>
      <c r="BJ31" s="349"/>
      <c r="BK31" s="349"/>
      <c r="BL31" s="349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291" t="s">
        <v>698</v>
      </c>
      <c r="CH31" s="291"/>
      <c r="CI31" s="291"/>
      <c r="CJ31" s="166"/>
      <c r="CK31" s="166"/>
      <c r="CL31" s="349">
        <v>2</v>
      </c>
      <c r="CM31" s="349"/>
      <c r="CN31" s="349"/>
      <c r="CO31" s="349"/>
      <c r="CP31" s="166"/>
      <c r="CQ31" s="166"/>
      <c r="CR31" s="349">
        <v>836</v>
      </c>
      <c r="CS31" s="349"/>
      <c r="CT31" s="349"/>
      <c r="CU31" s="349"/>
      <c r="CV31" s="166"/>
      <c r="CW31" s="166"/>
      <c r="CX31" s="291" t="s">
        <v>673</v>
      </c>
      <c r="CY31" s="291"/>
      <c r="CZ31" s="291"/>
      <c r="DA31" s="291"/>
      <c r="DB31" s="166"/>
      <c r="DC31" s="166"/>
      <c r="DD31" s="349">
        <v>41</v>
      </c>
      <c r="DE31" s="349"/>
      <c r="DF31" s="349"/>
      <c r="DG31" s="349"/>
      <c r="DH31" s="166"/>
      <c r="DI31" s="166"/>
      <c r="DJ31" s="349">
        <v>744</v>
      </c>
      <c r="DK31" s="349"/>
      <c r="DL31" s="349"/>
      <c r="DM31" s="349"/>
      <c r="DN31" s="166"/>
      <c r="DO31" s="166"/>
      <c r="DP31" s="349">
        <v>4739</v>
      </c>
      <c r="DQ31" s="349"/>
      <c r="DR31" s="349"/>
      <c r="DS31" s="349"/>
    </row>
    <row r="32" spans="1:124" ht="15.75" customHeight="1" x14ac:dyDescent="0.15">
      <c r="A32" s="399"/>
      <c r="B32" s="404"/>
      <c r="D32" s="347" t="s">
        <v>277</v>
      </c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108"/>
      <c r="P32" s="193"/>
      <c r="Q32" s="349">
        <f>SUM(X32,BC32)</f>
        <v>13595</v>
      </c>
      <c r="R32" s="349"/>
      <c r="S32" s="349"/>
      <c r="T32" s="349"/>
      <c r="U32" s="349"/>
      <c r="V32" s="166"/>
      <c r="W32" s="166"/>
      <c r="X32" s="349">
        <v>5118</v>
      </c>
      <c r="Y32" s="349"/>
      <c r="Z32" s="349"/>
      <c r="AA32" s="349"/>
      <c r="AB32" s="166"/>
      <c r="AC32" s="166"/>
      <c r="AD32" s="349">
        <v>5040</v>
      </c>
      <c r="AE32" s="349"/>
      <c r="AF32" s="349"/>
      <c r="AG32" s="349"/>
      <c r="AH32" s="166"/>
      <c r="AI32" s="166"/>
      <c r="AJ32" s="349">
        <v>78</v>
      </c>
      <c r="AK32" s="349"/>
      <c r="AL32" s="349"/>
      <c r="AM32" s="349"/>
      <c r="AN32" s="166"/>
      <c r="AO32" s="166"/>
      <c r="AP32" s="291" t="s">
        <v>673</v>
      </c>
      <c r="AQ32" s="291"/>
      <c r="AR32" s="291"/>
      <c r="AS32" s="291"/>
      <c r="AT32" s="160"/>
      <c r="AU32" s="160"/>
      <c r="AV32" s="291" t="s">
        <v>673</v>
      </c>
      <c r="AW32" s="291"/>
      <c r="AX32" s="291"/>
      <c r="AY32" s="291"/>
      <c r="AZ32" s="166"/>
      <c r="BA32" s="181"/>
      <c r="BB32" s="181"/>
      <c r="BC32" s="392">
        <v>8477</v>
      </c>
      <c r="BD32" s="392"/>
      <c r="BE32" s="392"/>
      <c r="BF32" s="392"/>
      <c r="BG32" s="166"/>
      <c r="BH32" s="166"/>
      <c r="BI32" s="349">
        <v>3996</v>
      </c>
      <c r="BJ32" s="349"/>
      <c r="BK32" s="349"/>
      <c r="BL32" s="349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291">
        <v>13</v>
      </c>
      <c r="CH32" s="291"/>
      <c r="CI32" s="291"/>
      <c r="CJ32" s="166"/>
      <c r="CK32" s="166"/>
      <c r="CL32" s="349">
        <v>17</v>
      </c>
      <c r="CM32" s="349"/>
      <c r="CN32" s="349"/>
      <c r="CO32" s="349"/>
      <c r="CP32" s="166"/>
      <c r="CQ32" s="166"/>
      <c r="CR32" s="349">
        <v>489</v>
      </c>
      <c r="CS32" s="349"/>
      <c r="CT32" s="349"/>
      <c r="CU32" s="349"/>
      <c r="CV32" s="166"/>
      <c r="CW32" s="166"/>
      <c r="CX32" s="349">
        <v>47</v>
      </c>
      <c r="CY32" s="349"/>
      <c r="CZ32" s="349"/>
      <c r="DA32" s="349"/>
      <c r="DB32" s="166"/>
      <c r="DC32" s="166"/>
      <c r="DD32" s="349">
        <v>901</v>
      </c>
      <c r="DE32" s="349"/>
      <c r="DF32" s="349"/>
      <c r="DG32" s="349"/>
      <c r="DH32" s="166"/>
      <c r="DI32" s="166"/>
      <c r="DJ32" s="349">
        <v>1627</v>
      </c>
      <c r="DK32" s="349"/>
      <c r="DL32" s="349"/>
      <c r="DM32" s="349"/>
      <c r="DN32" s="166"/>
      <c r="DO32" s="166"/>
      <c r="DP32" s="349">
        <v>1387</v>
      </c>
      <c r="DQ32" s="349"/>
      <c r="DR32" s="349"/>
      <c r="DS32" s="349"/>
    </row>
    <row r="33" spans="1:124" ht="15.75" customHeight="1" x14ac:dyDescent="0.15">
      <c r="A33" s="399"/>
      <c r="B33" s="404"/>
      <c r="D33" s="347" t="s">
        <v>183</v>
      </c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108"/>
      <c r="P33" s="193"/>
      <c r="Q33" s="349">
        <f>SUM(X33,BC33)</f>
        <v>8996</v>
      </c>
      <c r="R33" s="349"/>
      <c r="S33" s="349"/>
      <c r="T33" s="349"/>
      <c r="U33" s="349"/>
      <c r="V33" s="166"/>
      <c r="W33" s="166"/>
      <c r="X33" s="349">
        <v>4118</v>
      </c>
      <c r="Y33" s="349"/>
      <c r="Z33" s="349"/>
      <c r="AA33" s="349"/>
      <c r="AB33" s="166"/>
      <c r="AC33" s="166"/>
      <c r="AD33" s="349">
        <v>3868</v>
      </c>
      <c r="AE33" s="349"/>
      <c r="AF33" s="349"/>
      <c r="AG33" s="349"/>
      <c r="AH33" s="166"/>
      <c r="AI33" s="166"/>
      <c r="AJ33" s="349">
        <v>3</v>
      </c>
      <c r="AK33" s="349"/>
      <c r="AL33" s="349"/>
      <c r="AM33" s="349"/>
      <c r="AN33" s="166"/>
      <c r="AO33" s="166"/>
      <c r="AP33" s="349">
        <v>247</v>
      </c>
      <c r="AQ33" s="349"/>
      <c r="AR33" s="349"/>
      <c r="AS33" s="349"/>
      <c r="AT33" s="166"/>
      <c r="AU33" s="166"/>
      <c r="AV33" s="349">
        <v>75</v>
      </c>
      <c r="AW33" s="349"/>
      <c r="AX33" s="349"/>
      <c r="AY33" s="349"/>
      <c r="AZ33" s="166"/>
      <c r="BA33" s="181"/>
      <c r="BB33" s="181"/>
      <c r="BC33" s="392">
        <v>4878</v>
      </c>
      <c r="BD33" s="392"/>
      <c r="BE33" s="392"/>
      <c r="BF33" s="392"/>
      <c r="BG33" s="166"/>
      <c r="BH33" s="166"/>
      <c r="BI33" s="349">
        <v>1309</v>
      </c>
      <c r="BJ33" s="349"/>
      <c r="BK33" s="349"/>
      <c r="BL33" s="349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349">
        <v>32</v>
      </c>
      <c r="CH33" s="349"/>
      <c r="CI33" s="349"/>
      <c r="CJ33" s="166"/>
      <c r="CK33" s="166"/>
      <c r="CL33" s="349">
        <v>14</v>
      </c>
      <c r="CM33" s="349"/>
      <c r="CN33" s="349"/>
      <c r="CO33" s="349"/>
      <c r="CP33" s="166"/>
      <c r="CQ33" s="166"/>
      <c r="CR33" s="349">
        <v>221</v>
      </c>
      <c r="CS33" s="349"/>
      <c r="CT33" s="349"/>
      <c r="CU33" s="349"/>
      <c r="CV33" s="166"/>
      <c r="CW33" s="166"/>
      <c r="CX33" s="349">
        <v>866</v>
      </c>
      <c r="CY33" s="349"/>
      <c r="CZ33" s="349"/>
      <c r="DA33" s="349"/>
      <c r="DB33" s="166"/>
      <c r="DC33" s="166"/>
      <c r="DD33" s="349">
        <v>324</v>
      </c>
      <c r="DE33" s="349"/>
      <c r="DF33" s="349"/>
      <c r="DG33" s="349"/>
      <c r="DH33" s="166"/>
      <c r="DI33" s="166"/>
      <c r="DJ33" s="349">
        <v>1160</v>
      </c>
      <c r="DK33" s="349"/>
      <c r="DL33" s="349"/>
      <c r="DM33" s="349"/>
      <c r="DN33" s="166"/>
      <c r="DO33" s="166"/>
      <c r="DP33" s="349">
        <v>952</v>
      </c>
      <c r="DQ33" s="349"/>
      <c r="DR33" s="349"/>
      <c r="DS33" s="349"/>
    </row>
    <row r="34" spans="1:124" ht="15.75" customHeight="1" x14ac:dyDescent="0.15">
      <c r="A34" s="399"/>
      <c r="B34" s="404"/>
      <c r="D34" s="347" t="s">
        <v>47</v>
      </c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108"/>
      <c r="P34" s="193"/>
      <c r="Q34" s="349">
        <f>SUM(X34,BC34)</f>
        <v>4850</v>
      </c>
      <c r="R34" s="349"/>
      <c r="S34" s="349"/>
      <c r="T34" s="349"/>
      <c r="U34" s="349"/>
      <c r="V34" s="166"/>
      <c r="W34" s="166"/>
      <c r="X34" s="349">
        <v>2624</v>
      </c>
      <c r="Y34" s="349"/>
      <c r="Z34" s="349"/>
      <c r="AA34" s="349"/>
      <c r="AB34" s="166"/>
      <c r="AC34" s="166"/>
      <c r="AD34" s="349">
        <v>1382</v>
      </c>
      <c r="AE34" s="349"/>
      <c r="AF34" s="349"/>
      <c r="AG34" s="349"/>
      <c r="AH34" s="166"/>
      <c r="AI34" s="166"/>
      <c r="AJ34" s="291">
        <v>1</v>
      </c>
      <c r="AK34" s="291"/>
      <c r="AL34" s="291"/>
      <c r="AM34" s="291"/>
      <c r="AN34" s="166"/>
      <c r="AO34" s="166"/>
      <c r="AP34" s="349">
        <v>1241</v>
      </c>
      <c r="AQ34" s="349"/>
      <c r="AR34" s="349"/>
      <c r="AS34" s="349"/>
      <c r="AT34" s="166"/>
      <c r="AU34" s="166"/>
      <c r="AV34" s="349">
        <v>416</v>
      </c>
      <c r="AW34" s="349"/>
      <c r="AX34" s="349"/>
      <c r="AY34" s="349"/>
      <c r="AZ34" s="166"/>
      <c r="BA34" s="181"/>
      <c r="BB34" s="181"/>
      <c r="BC34" s="392">
        <v>2226</v>
      </c>
      <c r="BD34" s="392"/>
      <c r="BE34" s="392"/>
      <c r="BF34" s="392"/>
      <c r="BG34" s="166"/>
      <c r="BH34" s="166"/>
      <c r="BI34" s="349">
        <v>467</v>
      </c>
      <c r="BJ34" s="349"/>
      <c r="BK34" s="349"/>
      <c r="BL34" s="349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349">
        <v>19</v>
      </c>
      <c r="CH34" s="349"/>
      <c r="CI34" s="349"/>
      <c r="CJ34" s="166"/>
      <c r="CK34" s="166"/>
      <c r="CL34" s="349">
        <v>7</v>
      </c>
      <c r="CM34" s="349"/>
      <c r="CN34" s="349"/>
      <c r="CO34" s="349"/>
      <c r="CP34" s="166"/>
      <c r="CQ34" s="166"/>
      <c r="CR34" s="349">
        <v>86</v>
      </c>
      <c r="CS34" s="349"/>
      <c r="CT34" s="349"/>
      <c r="CU34" s="349"/>
      <c r="CV34" s="166"/>
      <c r="CW34" s="166"/>
      <c r="CX34" s="349">
        <v>401</v>
      </c>
      <c r="CY34" s="349"/>
      <c r="CZ34" s="349"/>
      <c r="DA34" s="349"/>
      <c r="DB34" s="166"/>
      <c r="DC34" s="166"/>
      <c r="DD34" s="349">
        <v>97</v>
      </c>
      <c r="DE34" s="349"/>
      <c r="DF34" s="349"/>
      <c r="DG34" s="349"/>
      <c r="DH34" s="166"/>
      <c r="DI34" s="166"/>
      <c r="DJ34" s="349">
        <v>774</v>
      </c>
      <c r="DK34" s="349"/>
      <c r="DL34" s="349"/>
      <c r="DM34" s="349"/>
      <c r="DN34" s="166"/>
      <c r="DO34" s="166"/>
      <c r="DP34" s="349">
        <v>375</v>
      </c>
      <c r="DQ34" s="349"/>
      <c r="DR34" s="349"/>
      <c r="DS34" s="349"/>
    </row>
    <row r="35" spans="1:124" ht="15.75" customHeight="1" x14ac:dyDescent="0.15">
      <c r="A35" s="399"/>
      <c r="B35" s="404"/>
      <c r="D35" s="367" t="s">
        <v>224</v>
      </c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108"/>
      <c r="P35" s="193"/>
      <c r="Q35" s="349">
        <f>SUM(X35,BC35)</f>
        <v>4005</v>
      </c>
      <c r="R35" s="349"/>
      <c r="S35" s="349"/>
      <c r="T35" s="349"/>
      <c r="U35" s="349"/>
      <c r="V35" s="166"/>
      <c r="W35" s="166"/>
      <c r="X35" s="349">
        <v>3122</v>
      </c>
      <c r="Y35" s="349"/>
      <c r="Z35" s="349"/>
      <c r="AA35" s="349"/>
      <c r="AB35" s="166"/>
      <c r="AC35" s="166"/>
      <c r="AD35" s="349">
        <v>538</v>
      </c>
      <c r="AE35" s="349"/>
      <c r="AF35" s="349"/>
      <c r="AG35" s="349"/>
      <c r="AH35" s="166"/>
      <c r="AI35" s="166"/>
      <c r="AJ35" s="291" t="s">
        <v>673</v>
      </c>
      <c r="AK35" s="291"/>
      <c r="AL35" s="291"/>
      <c r="AM35" s="291"/>
      <c r="AN35" s="166"/>
      <c r="AO35" s="166"/>
      <c r="AP35" s="349">
        <v>2584</v>
      </c>
      <c r="AQ35" s="349"/>
      <c r="AR35" s="349"/>
      <c r="AS35" s="349"/>
      <c r="AT35" s="166"/>
      <c r="AU35" s="166"/>
      <c r="AV35" s="349">
        <v>1122</v>
      </c>
      <c r="AW35" s="349"/>
      <c r="AX35" s="349"/>
      <c r="AY35" s="349"/>
      <c r="AZ35" s="166"/>
      <c r="BA35" s="181"/>
      <c r="BB35" s="181"/>
      <c r="BC35" s="392">
        <v>883</v>
      </c>
      <c r="BD35" s="392"/>
      <c r="BE35" s="392"/>
      <c r="BF35" s="392"/>
      <c r="BG35" s="166"/>
      <c r="BH35" s="166"/>
      <c r="BI35" s="349">
        <v>341</v>
      </c>
      <c r="BJ35" s="349"/>
      <c r="BK35" s="349"/>
      <c r="BL35" s="349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349">
        <v>8</v>
      </c>
      <c r="CH35" s="349"/>
      <c r="CI35" s="349"/>
      <c r="CJ35" s="166"/>
      <c r="CK35" s="166"/>
      <c r="CL35" s="349">
        <v>1</v>
      </c>
      <c r="CM35" s="349"/>
      <c r="CN35" s="349"/>
      <c r="CO35" s="349"/>
      <c r="CP35" s="166"/>
      <c r="CQ35" s="166"/>
      <c r="CR35" s="349">
        <v>30</v>
      </c>
      <c r="CS35" s="349"/>
      <c r="CT35" s="349"/>
      <c r="CU35" s="349"/>
      <c r="CV35" s="166"/>
      <c r="CW35" s="166"/>
      <c r="CX35" s="349">
        <v>201</v>
      </c>
      <c r="CY35" s="349"/>
      <c r="CZ35" s="349"/>
      <c r="DA35" s="349"/>
      <c r="DB35" s="166"/>
      <c r="DC35" s="166"/>
      <c r="DD35" s="349">
        <v>27</v>
      </c>
      <c r="DE35" s="349"/>
      <c r="DF35" s="349"/>
      <c r="DG35" s="349"/>
      <c r="DH35" s="166"/>
      <c r="DI35" s="166"/>
      <c r="DJ35" s="349">
        <v>159</v>
      </c>
      <c r="DK35" s="349"/>
      <c r="DL35" s="349"/>
      <c r="DM35" s="349"/>
      <c r="DN35" s="166"/>
      <c r="DO35" s="166"/>
      <c r="DP35" s="349">
        <v>116</v>
      </c>
      <c r="DQ35" s="349"/>
      <c r="DR35" s="349"/>
      <c r="DS35" s="349"/>
    </row>
    <row r="36" spans="1:124" ht="4.5" customHeight="1" x14ac:dyDescent="0.15">
      <c r="A36" s="399"/>
      <c r="B36" s="404"/>
      <c r="O36" s="108"/>
      <c r="P36" s="193"/>
      <c r="Q36" s="349"/>
      <c r="R36" s="349"/>
      <c r="S36" s="349"/>
      <c r="T36" s="349"/>
      <c r="U36" s="349"/>
      <c r="V36" s="166"/>
      <c r="W36" s="166"/>
      <c r="X36" s="349"/>
      <c r="Y36" s="349"/>
      <c r="Z36" s="349"/>
      <c r="AA36" s="349"/>
      <c r="AB36" s="166"/>
      <c r="AC36" s="166"/>
      <c r="AD36" s="349"/>
      <c r="AE36" s="349"/>
      <c r="AF36" s="349"/>
      <c r="AG36" s="349"/>
      <c r="AH36" s="166"/>
      <c r="AI36" s="166"/>
      <c r="AJ36" s="349"/>
      <c r="AK36" s="349"/>
      <c r="AL36" s="349"/>
      <c r="AM36" s="349"/>
      <c r="AN36" s="166"/>
      <c r="AO36" s="166"/>
      <c r="AP36" s="349"/>
      <c r="AQ36" s="349"/>
      <c r="AR36" s="349"/>
      <c r="AS36" s="349"/>
      <c r="AT36" s="166"/>
      <c r="AU36" s="166"/>
      <c r="AV36" s="349"/>
      <c r="AW36" s="349"/>
      <c r="AX36" s="349"/>
      <c r="AY36" s="349"/>
      <c r="AZ36" s="166"/>
      <c r="BA36" s="181"/>
      <c r="BB36" s="181"/>
      <c r="BC36" s="392"/>
      <c r="BD36" s="392"/>
      <c r="BE36" s="392"/>
      <c r="BF36" s="392"/>
      <c r="BG36" s="166"/>
      <c r="BH36" s="166"/>
      <c r="BI36" s="349"/>
      <c r="BJ36" s="349"/>
      <c r="BK36" s="349"/>
      <c r="BL36" s="349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349"/>
      <c r="CH36" s="349"/>
      <c r="CI36" s="349"/>
      <c r="CJ36" s="166"/>
      <c r="CK36" s="166"/>
      <c r="CL36" s="349"/>
      <c r="CM36" s="349"/>
      <c r="CN36" s="349"/>
      <c r="CO36" s="349"/>
      <c r="CP36" s="166"/>
      <c r="CQ36" s="166"/>
      <c r="CR36" s="349"/>
      <c r="CS36" s="349"/>
      <c r="CT36" s="349"/>
      <c r="CU36" s="349"/>
      <c r="CV36" s="166"/>
      <c r="CW36" s="166"/>
      <c r="CX36" s="349"/>
      <c r="CY36" s="349"/>
      <c r="CZ36" s="349"/>
      <c r="DA36" s="349"/>
      <c r="DB36" s="166"/>
      <c r="DC36" s="166"/>
      <c r="DD36" s="349"/>
      <c r="DE36" s="349"/>
      <c r="DF36" s="349"/>
      <c r="DG36" s="349"/>
      <c r="DH36" s="166"/>
      <c r="DI36" s="166"/>
      <c r="DJ36" s="349"/>
      <c r="DK36" s="349"/>
      <c r="DL36" s="349"/>
      <c r="DM36" s="349"/>
      <c r="DN36" s="166"/>
      <c r="DO36" s="166"/>
      <c r="DP36" s="349"/>
      <c r="DQ36" s="349"/>
      <c r="DR36" s="349"/>
      <c r="DS36" s="349"/>
    </row>
    <row r="37" spans="1:124" ht="15.75" customHeight="1" x14ac:dyDescent="0.15">
      <c r="A37" s="399"/>
      <c r="B37" s="404"/>
      <c r="C37" s="74" t="s">
        <v>411</v>
      </c>
      <c r="O37" s="108"/>
      <c r="P37" s="193"/>
      <c r="Q37" s="349">
        <f>SUM(X37,BC37)</f>
        <v>114403</v>
      </c>
      <c r="R37" s="349"/>
      <c r="S37" s="349"/>
      <c r="T37" s="349"/>
      <c r="U37" s="349"/>
      <c r="V37" s="166"/>
      <c r="W37" s="166"/>
      <c r="X37" s="349">
        <f>SUM(X39:AA42)</f>
        <v>34408</v>
      </c>
      <c r="Y37" s="349"/>
      <c r="Z37" s="349"/>
      <c r="AA37" s="349"/>
      <c r="AB37" s="166"/>
      <c r="AC37" s="166"/>
      <c r="AD37" s="349">
        <f>SUM(AD39:AG42)</f>
        <v>19129</v>
      </c>
      <c r="AE37" s="349"/>
      <c r="AF37" s="349"/>
      <c r="AG37" s="349"/>
      <c r="AH37" s="166"/>
      <c r="AI37" s="166"/>
      <c r="AJ37" s="349">
        <f>SUM(AJ39:AM42)</f>
        <v>87</v>
      </c>
      <c r="AK37" s="349"/>
      <c r="AL37" s="349"/>
      <c r="AM37" s="349"/>
      <c r="AN37" s="166"/>
      <c r="AO37" s="166"/>
      <c r="AP37" s="349">
        <f>SUM(AP39:AS42)</f>
        <v>15192</v>
      </c>
      <c r="AQ37" s="349"/>
      <c r="AR37" s="349"/>
      <c r="AS37" s="349"/>
      <c r="AT37" s="166"/>
      <c r="AU37" s="166"/>
      <c r="AV37" s="349">
        <f>SUM(AV39:AY42)</f>
        <v>6242</v>
      </c>
      <c r="AW37" s="349"/>
      <c r="AX37" s="349"/>
      <c r="AY37" s="349"/>
      <c r="AZ37" s="166"/>
      <c r="BA37" s="181"/>
      <c r="BB37" s="181"/>
      <c r="BC37" s="392">
        <f>SUM(BC39:BF42)</f>
        <v>79995</v>
      </c>
      <c r="BD37" s="392"/>
      <c r="BE37" s="392"/>
      <c r="BF37" s="392"/>
      <c r="BG37" s="166"/>
      <c r="BH37" s="166"/>
      <c r="BI37" s="349">
        <f>SUM(BI39:BL42)</f>
        <v>31946</v>
      </c>
      <c r="BJ37" s="349"/>
      <c r="BK37" s="349"/>
      <c r="BL37" s="349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349">
        <f>SUM(CG39:CJ42)</f>
        <v>352</v>
      </c>
      <c r="CH37" s="349"/>
      <c r="CI37" s="349"/>
      <c r="CJ37" s="166"/>
      <c r="CK37" s="166"/>
      <c r="CL37" s="349">
        <f>SUM(CL39:CO42)</f>
        <v>222</v>
      </c>
      <c r="CM37" s="349"/>
      <c r="CN37" s="349"/>
      <c r="CO37" s="349"/>
      <c r="CP37" s="166"/>
      <c r="CQ37" s="166"/>
      <c r="CR37" s="349">
        <f>SUM(CR39:CU42)</f>
        <v>5162</v>
      </c>
      <c r="CS37" s="349"/>
      <c r="CT37" s="349"/>
      <c r="CU37" s="349"/>
      <c r="CV37" s="166"/>
      <c r="CW37" s="166"/>
      <c r="CX37" s="349">
        <f>SUM(CX39:DA42)</f>
        <v>5747</v>
      </c>
      <c r="CY37" s="349"/>
      <c r="CZ37" s="349"/>
      <c r="DA37" s="349"/>
      <c r="DB37" s="166"/>
      <c r="DC37" s="166"/>
      <c r="DD37" s="349">
        <f>SUM(DD39:DG42)</f>
        <v>5264</v>
      </c>
      <c r="DE37" s="349"/>
      <c r="DF37" s="349"/>
      <c r="DG37" s="349"/>
      <c r="DH37" s="166"/>
      <c r="DI37" s="166"/>
      <c r="DJ37" s="349">
        <f>SUM(DJ39:DM42)</f>
        <v>11700</v>
      </c>
      <c r="DK37" s="349"/>
      <c r="DL37" s="349"/>
      <c r="DM37" s="349"/>
      <c r="DN37" s="166"/>
      <c r="DO37" s="166"/>
      <c r="DP37" s="349">
        <f>SUM(DP39:DS42)</f>
        <v>19602</v>
      </c>
      <c r="DQ37" s="349"/>
      <c r="DR37" s="349"/>
      <c r="DS37" s="349"/>
    </row>
    <row r="38" spans="1:124" ht="9" customHeight="1" x14ac:dyDescent="0.15">
      <c r="A38" s="399"/>
      <c r="B38" s="404"/>
      <c r="O38" s="108"/>
      <c r="P38" s="193"/>
      <c r="Q38" s="349"/>
      <c r="R38" s="349"/>
      <c r="S38" s="349"/>
      <c r="T38" s="349"/>
      <c r="U38" s="349"/>
      <c r="V38" s="166"/>
      <c r="W38" s="166"/>
      <c r="X38" s="349"/>
      <c r="Y38" s="349"/>
      <c r="Z38" s="349"/>
      <c r="AA38" s="349"/>
      <c r="AB38" s="166"/>
      <c r="AC38" s="166"/>
      <c r="AD38" s="349"/>
      <c r="AE38" s="349"/>
      <c r="AF38" s="349"/>
      <c r="AG38" s="349"/>
      <c r="AH38" s="166"/>
      <c r="AI38" s="166"/>
      <c r="AJ38" s="349"/>
      <c r="AK38" s="349"/>
      <c r="AL38" s="349"/>
      <c r="AM38" s="349"/>
      <c r="AN38" s="166"/>
      <c r="AO38" s="166"/>
      <c r="AP38" s="349"/>
      <c r="AQ38" s="349"/>
      <c r="AR38" s="349"/>
      <c r="AS38" s="349"/>
      <c r="AT38" s="166"/>
      <c r="AU38" s="166"/>
      <c r="AV38" s="349"/>
      <c r="AW38" s="349"/>
      <c r="AX38" s="349"/>
      <c r="AY38" s="349"/>
      <c r="AZ38" s="166"/>
      <c r="BA38" s="181"/>
      <c r="BB38" s="181"/>
      <c r="BC38" s="392"/>
      <c r="BD38" s="392"/>
      <c r="BE38" s="392"/>
      <c r="BF38" s="392"/>
      <c r="BG38" s="166"/>
      <c r="BH38" s="166"/>
      <c r="BI38" s="349"/>
      <c r="BJ38" s="349"/>
      <c r="BK38" s="349"/>
      <c r="BL38" s="349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349"/>
      <c r="CH38" s="349"/>
      <c r="CI38" s="349"/>
      <c r="CJ38" s="166"/>
      <c r="CK38" s="166"/>
      <c r="CL38" s="349"/>
      <c r="CM38" s="349"/>
      <c r="CN38" s="349"/>
      <c r="CO38" s="349"/>
      <c r="CP38" s="166"/>
      <c r="CQ38" s="166"/>
      <c r="CR38" s="349"/>
      <c r="CS38" s="349"/>
      <c r="CT38" s="349"/>
      <c r="CU38" s="349"/>
      <c r="CV38" s="166"/>
      <c r="CW38" s="166"/>
      <c r="CX38" s="349"/>
      <c r="CY38" s="349"/>
      <c r="CZ38" s="349"/>
      <c r="DA38" s="349"/>
      <c r="DB38" s="166"/>
      <c r="DC38" s="166"/>
      <c r="DD38" s="349"/>
      <c r="DE38" s="349"/>
      <c r="DF38" s="349"/>
      <c r="DG38" s="349"/>
      <c r="DH38" s="166"/>
      <c r="DI38" s="166"/>
      <c r="DJ38" s="349"/>
      <c r="DK38" s="349"/>
      <c r="DL38" s="349"/>
      <c r="DM38" s="349"/>
      <c r="DN38" s="166"/>
      <c r="DO38" s="166"/>
      <c r="DP38" s="349"/>
      <c r="DQ38" s="349"/>
      <c r="DR38" s="349"/>
      <c r="DS38" s="349"/>
    </row>
    <row r="39" spans="1:124" ht="15.75" customHeight="1" x14ac:dyDescent="0.15">
      <c r="A39" s="399"/>
      <c r="B39" s="404"/>
      <c r="D39" s="367" t="s">
        <v>412</v>
      </c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108"/>
      <c r="P39" s="193"/>
      <c r="Q39" s="349">
        <f>SUM(X39,BC39)</f>
        <v>5171</v>
      </c>
      <c r="R39" s="349"/>
      <c r="S39" s="349"/>
      <c r="T39" s="349"/>
      <c r="U39" s="349"/>
      <c r="V39" s="166"/>
      <c r="W39" s="166"/>
      <c r="X39" s="291" t="s">
        <v>673</v>
      </c>
      <c r="Y39" s="291"/>
      <c r="Z39" s="291"/>
      <c r="AA39" s="291"/>
      <c r="AB39" s="160"/>
      <c r="AC39" s="160"/>
      <c r="AD39" s="291" t="s">
        <v>673</v>
      </c>
      <c r="AE39" s="291"/>
      <c r="AF39" s="291"/>
      <c r="AG39" s="291"/>
      <c r="AH39" s="160"/>
      <c r="AI39" s="160"/>
      <c r="AJ39" s="291" t="s">
        <v>673</v>
      </c>
      <c r="AK39" s="291"/>
      <c r="AL39" s="291"/>
      <c r="AM39" s="291"/>
      <c r="AN39" s="160"/>
      <c r="AO39" s="160"/>
      <c r="AP39" s="291" t="s">
        <v>673</v>
      </c>
      <c r="AQ39" s="291"/>
      <c r="AR39" s="291"/>
      <c r="AS39" s="291"/>
      <c r="AT39" s="160"/>
      <c r="AU39" s="160"/>
      <c r="AV39" s="291" t="s">
        <v>673</v>
      </c>
      <c r="AW39" s="291"/>
      <c r="AX39" s="291"/>
      <c r="AY39" s="291"/>
      <c r="AZ39" s="166"/>
      <c r="BA39" s="181"/>
      <c r="BB39" s="181"/>
      <c r="BC39" s="392">
        <v>5171</v>
      </c>
      <c r="BD39" s="392"/>
      <c r="BE39" s="392"/>
      <c r="BF39" s="392"/>
      <c r="BG39" s="166"/>
      <c r="BH39" s="166"/>
      <c r="BI39" s="349">
        <v>1698</v>
      </c>
      <c r="BJ39" s="349"/>
      <c r="BK39" s="349"/>
      <c r="BL39" s="349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349">
        <v>8</v>
      </c>
      <c r="CH39" s="349"/>
      <c r="CI39" s="349"/>
      <c r="CJ39" s="166"/>
      <c r="CK39" s="166"/>
      <c r="CL39" s="349">
        <v>10</v>
      </c>
      <c r="CM39" s="349"/>
      <c r="CN39" s="349"/>
      <c r="CO39" s="349"/>
      <c r="CP39" s="166"/>
      <c r="CQ39" s="166"/>
      <c r="CR39" s="349">
        <v>514</v>
      </c>
      <c r="CS39" s="349"/>
      <c r="CT39" s="349"/>
      <c r="CU39" s="349"/>
      <c r="CV39" s="166"/>
      <c r="CW39" s="166"/>
      <c r="CX39" s="291" t="s">
        <v>673</v>
      </c>
      <c r="CY39" s="291"/>
      <c r="CZ39" s="291"/>
      <c r="DA39" s="291"/>
      <c r="DB39" s="166"/>
      <c r="DC39" s="166"/>
      <c r="DD39" s="349">
        <v>70</v>
      </c>
      <c r="DE39" s="349"/>
      <c r="DF39" s="349"/>
      <c r="DG39" s="349"/>
      <c r="DH39" s="166"/>
      <c r="DI39" s="166"/>
      <c r="DJ39" s="349">
        <v>341</v>
      </c>
      <c r="DK39" s="349"/>
      <c r="DL39" s="349"/>
      <c r="DM39" s="349"/>
      <c r="DN39" s="166"/>
      <c r="DO39" s="166"/>
      <c r="DP39" s="349">
        <v>2530</v>
      </c>
      <c r="DQ39" s="349"/>
      <c r="DR39" s="349"/>
      <c r="DS39" s="349"/>
    </row>
    <row r="40" spans="1:124" ht="15.75" customHeight="1" x14ac:dyDescent="0.15">
      <c r="A40" s="399"/>
      <c r="B40" s="404"/>
      <c r="D40" s="367" t="s">
        <v>414</v>
      </c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108"/>
      <c r="P40" s="193"/>
      <c r="Q40" s="349">
        <f>SUM(X40,BC40)</f>
        <v>50241</v>
      </c>
      <c r="R40" s="349"/>
      <c r="S40" s="349"/>
      <c r="T40" s="349"/>
      <c r="U40" s="349"/>
      <c r="V40" s="166"/>
      <c r="W40" s="166"/>
      <c r="X40" s="349">
        <v>27595</v>
      </c>
      <c r="Y40" s="349"/>
      <c r="Z40" s="349"/>
      <c r="AA40" s="349"/>
      <c r="AB40" s="166"/>
      <c r="AC40" s="166"/>
      <c r="AD40" s="349">
        <v>19129</v>
      </c>
      <c r="AE40" s="349"/>
      <c r="AF40" s="349"/>
      <c r="AG40" s="349"/>
      <c r="AH40" s="166"/>
      <c r="AI40" s="166"/>
      <c r="AJ40" s="291" t="s">
        <v>673</v>
      </c>
      <c r="AK40" s="291"/>
      <c r="AL40" s="291"/>
      <c r="AM40" s="291"/>
      <c r="AN40" s="166"/>
      <c r="AO40" s="166"/>
      <c r="AP40" s="349">
        <v>8466</v>
      </c>
      <c r="AQ40" s="349"/>
      <c r="AR40" s="349"/>
      <c r="AS40" s="349"/>
      <c r="AT40" s="166"/>
      <c r="AU40" s="166"/>
      <c r="AV40" s="349">
        <v>3185</v>
      </c>
      <c r="AW40" s="349"/>
      <c r="AX40" s="349"/>
      <c r="AY40" s="349"/>
      <c r="AZ40" s="166"/>
      <c r="BA40" s="181"/>
      <c r="BB40" s="181"/>
      <c r="BC40" s="392">
        <v>22646</v>
      </c>
      <c r="BD40" s="392"/>
      <c r="BE40" s="392"/>
      <c r="BF40" s="392"/>
      <c r="BG40" s="166"/>
      <c r="BH40" s="166"/>
      <c r="BI40" s="349">
        <v>8700</v>
      </c>
      <c r="BJ40" s="349"/>
      <c r="BK40" s="349"/>
      <c r="BL40" s="349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349">
        <v>143</v>
      </c>
      <c r="CH40" s="349"/>
      <c r="CI40" s="349"/>
      <c r="CJ40" s="166"/>
      <c r="CK40" s="166"/>
      <c r="CL40" s="349">
        <v>55</v>
      </c>
      <c r="CM40" s="349"/>
      <c r="CN40" s="349"/>
      <c r="CO40" s="349"/>
      <c r="CP40" s="166"/>
      <c r="CQ40" s="166"/>
      <c r="CR40" s="349">
        <v>1075</v>
      </c>
      <c r="CS40" s="349"/>
      <c r="CT40" s="349"/>
      <c r="CU40" s="349"/>
      <c r="CV40" s="166"/>
      <c r="CW40" s="166"/>
      <c r="CX40" s="349">
        <v>3017</v>
      </c>
      <c r="CY40" s="349"/>
      <c r="CZ40" s="349"/>
      <c r="DA40" s="349"/>
      <c r="DB40" s="166"/>
      <c r="DC40" s="166"/>
      <c r="DD40" s="349">
        <v>1444</v>
      </c>
      <c r="DE40" s="349"/>
      <c r="DF40" s="349"/>
      <c r="DG40" s="349"/>
      <c r="DH40" s="166"/>
      <c r="DI40" s="166"/>
      <c r="DJ40" s="349">
        <v>4964</v>
      </c>
      <c r="DK40" s="349"/>
      <c r="DL40" s="349"/>
      <c r="DM40" s="349"/>
      <c r="DN40" s="166"/>
      <c r="DO40" s="166"/>
      <c r="DP40" s="349">
        <v>3248</v>
      </c>
      <c r="DQ40" s="349"/>
      <c r="DR40" s="349"/>
      <c r="DS40" s="349"/>
    </row>
    <row r="41" spans="1:124" ht="15.75" customHeight="1" x14ac:dyDescent="0.15">
      <c r="A41" s="399"/>
      <c r="B41" s="404"/>
      <c r="D41" s="367" t="s">
        <v>415</v>
      </c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108"/>
      <c r="P41" s="193"/>
      <c r="Q41" s="349">
        <f>SUM(X41,BC41)</f>
        <v>12807</v>
      </c>
      <c r="R41" s="349"/>
      <c r="S41" s="349"/>
      <c r="T41" s="349"/>
      <c r="U41" s="349"/>
      <c r="V41" s="166"/>
      <c r="W41" s="166"/>
      <c r="X41" s="349">
        <v>6813</v>
      </c>
      <c r="Y41" s="349"/>
      <c r="Z41" s="349"/>
      <c r="AA41" s="349"/>
      <c r="AB41" s="166"/>
      <c r="AC41" s="166"/>
      <c r="AD41" s="291" t="s">
        <v>673</v>
      </c>
      <c r="AE41" s="291"/>
      <c r="AF41" s="291"/>
      <c r="AG41" s="291"/>
      <c r="AH41" s="166"/>
      <c r="AI41" s="166"/>
      <c r="AJ41" s="349">
        <v>87</v>
      </c>
      <c r="AK41" s="349"/>
      <c r="AL41" s="349"/>
      <c r="AM41" s="349"/>
      <c r="AN41" s="166"/>
      <c r="AO41" s="166"/>
      <c r="AP41" s="349">
        <v>6726</v>
      </c>
      <c r="AQ41" s="349"/>
      <c r="AR41" s="349"/>
      <c r="AS41" s="349"/>
      <c r="AT41" s="166"/>
      <c r="AU41" s="166"/>
      <c r="AV41" s="349">
        <v>3057</v>
      </c>
      <c r="AW41" s="349"/>
      <c r="AX41" s="349"/>
      <c r="AY41" s="349"/>
      <c r="AZ41" s="166"/>
      <c r="BA41" s="181"/>
      <c r="BB41" s="181"/>
      <c r="BC41" s="392">
        <v>5994</v>
      </c>
      <c r="BD41" s="392"/>
      <c r="BE41" s="392"/>
      <c r="BF41" s="392"/>
      <c r="BG41" s="166"/>
      <c r="BH41" s="166"/>
      <c r="BI41" s="349">
        <v>778</v>
      </c>
      <c r="BJ41" s="349"/>
      <c r="BK41" s="349"/>
      <c r="BL41" s="349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349">
        <v>30</v>
      </c>
      <c r="CH41" s="349"/>
      <c r="CI41" s="349"/>
      <c r="CJ41" s="166"/>
      <c r="CK41" s="166"/>
      <c r="CL41" s="349">
        <v>16</v>
      </c>
      <c r="CM41" s="349"/>
      <c r="CN41" s="349"/>
      <c r="CO41" s="349"/>
      <c r="CP41" s="166"/>
      <c r="CQ41" s="166"/>
      <c r="CR41" s="349">
        <v>243</v>
      </c>
      <c r="CS41" s="349"/>
      <c r="CT41" s="349"/>
      <c r="CU41" s="349"/>
      <c r="CV41" s="166"/>
      <c r="CW41" s="166"/>
      <c r="CX41" s="349">
        <v>807</v>
      </c>
      <c r="CY41" s="349"/>
      <c r="CZ41" s="349"/>
      <c r="DA41" s="349"/>
      <c r="DB41" s="166"/>
      <c r="DC41" s="166"/>
      <c r="DD41" s="349">
        <v>507</v>
      </c>
      <c r="DE41" s="349"/>
      <c r="DF41" s="349"/>
      <c r="DG41" s="349"/>
      <c r="DH41" s="166"/>
      <c r="DI41" s="166"/>
      <c r="DJ41" s="349">
        <v>1961</v>
      </c>
      <c r="DK41" s="349"/>
      <c r="DL41" s="349"/>
      <c r="DM41" s="349"/>
      <c r="DN41" s="166"/>
      <c r="DO41" s="166"/>
      <c r="DP41" s="349">
        <v>1652</v>
      </c>
      <c r="DQ41" s="349"/>
      <c r="DR41" s="349"/>
      <c r="DS41" s="349"/>
    </row>
    <row r="42" spans="1:124" ht="15.75" customHeight="1" x14ac:dyDescent="0.15">
      <c r="A42" s="399"/>
      <c r="B42" s="404"/>
      <c r="D42" s="367" t="s">
        <v>263</v>
      </c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108"/>
      <c r="P42" s="193"/>
      <c r="Q42" s="349">
        <f>SUM(X42,BC42)</f>
        <v>46184</v>
      </c>
      <c r="R42" s="349"/>
      <c r="S42" s="349"/>
      <c r="T42" s="349"/>
      <c r="U42" s="349"/>
      <c r="V42" s="166"/>
      <c r="W42" s="166"/>
      <c r="X42" s="291" t="s">
        <v>673</v>
      </c>
      <c r="Y42" s="291"/>
      <c r="Z42" s="291"/>
      <c r="AA42" s="291"/>
      <c r="AB42" s="160"/>
      <c r="AC42" s="160"/>
      <c r="AD42" s="291" t="s">
        <v>673</v>
      </c>
      <c r="AE42" s="291"/>
      <c r="AF42" s="291"/>
      <c r="AG42" s="291"/>
      <c r="AH42" s="160"/>
      <c r="AI42" s="160"/>
      <c r="AJ42" s="291" t="s">
        <v>673</v>
      </c>
      <c r="AK42" s="291"/>
      <c r="AL42" s="291"/>
      <c r="AM42" s="291"/>
      <c r="AN42" s="160"/>
      <c r="AO42" s="160"/>
      <c r="AP42" s="291" t="s">
        <v>673</v>
      </c>
      <c r="AQ42" s="291"/>
      <c r="AR42" s="291"/>
      <c r="AS42" s="291"/>
      <c r="AT42" s="160"/>
      <c r="AU42" s="160"/>
      <c r="AV42" s="291" t="s">
        <v>673</v>
      </c>
      <c r="AW42" s="291"/>
      <c r="AX42" s="291"/>
      <c r="AY42" s="291"/>
      <c r="AZ42" s="166"/>
      <c r="BA42" s="181"/>
      <c r="BB42" s="181"/>
      <c r="BC42" s="392">
        <v>46184</v>
      </c>
      <c r="BD42" s="392"/>
      <c r="BE42" s="392"/>
      <c r="BF42" s="392"/>
      <c r="BG42" s="166"/>
      <c r="BH42" s="166"/>
      <c r="BI42" s="349">
        <v>20770</v>
      </c>
      <c r="BJ42" s="349"/>
      <c r="BK42" s="349"/>
      <c r="BL42" s="349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349">
        <v>171</v>
      </c>
      <c r="CH42" s="349"/>
      <c r="CI42" s="349"/>
      <c r="CJ42" s="166"/>
      <c r="CK42" s="166"/>
      <c r="CL42" s="349">
        <v>141</v>
      </c>
      <c r="CM42" s="349"/>
      <c r="CN42" s="349"/>
      <c r="CO42" s="349"/>
      <c r="CP42" s="166"/>
      <c r="CQ42" s="166"/>
      <c r="CR42" s="349">
        <v>3330</v>
      </c>
      <c r="CS42" s="349"/>
      <c r="CT42" s="349"/>
      <c r="CU42" s="349"/>
      <c r="CV42" s="166"/>
      <c r="CW42" s="166"/>
      <c r="CX42" s="349">
        <v>1923</v>
      </c>
      <c r="CY42" s="349"/>
      <c r="CZ42" s="349"/>
      <c r="DA42" s="349"/>
      <c r="DB42" s="166"/>
      <c r="DC42" s="166"/>
      <c r="DD42" s="349">
        <v>3243</v>
      </c>
      <c r="DE42" s="349"/>
      <c r="DF42" s="349"/>
      <c r="DG42" s="349"/>
      <c r="DH42" s="166"/>
      <c r="DI42" s="166"/>
      <c r="DJ42" s="349">
        <v>4434</v>
      </c>
      <c r="DK42" s="349"/>
      <c r="DL42" s="349"/>
      <c r="DM42" s="349"/>
      <c r="DN42" s="166"/>
      <c r="DO42" s="166"/>
      <c r="DP42" s="349">
        <v>12172</v>
      </c>
      <c r="DQ42" s="349"/>
      <c r="DR42" s="349"/>
      <c r="DS42" s="349"/>
    </row>
    <row r="43" spans="1:124" ht="15.75" customHeight="1" x14ac:dyDescent="0.15">
      <c r="A43" s="399"/>
      <c r="B43" s="404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108"/>
      <c r="P43" s="71"/>
      <c r="Q43" s="9"/>
      <c r="R43" s="9"/>
      <c r="S43" s="9"/>
      <c r="T43" s="9"/>
      <c r="U43" s="9"/>
      <c r="V43" s="9"/>
      <c r="W43" s="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9"/>
      <c r="BC43" s="59"/>
      <c r="BD43" s="59"/>
      <c r="BE43" s="59"/>
      <c r="BF43" s="5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</row>
    <row r="44" spans="1:124" ht="10.5" customHeight="1" x14ac:dyDescent="0.15">
      <c r="A44" s="130"/>
      <c r="B44" s="131"/>
      <c r="C44" s="62"/>
      <c r="D44" s="132"/>
      <c r="E44" s="133"/>
      <c r="F44" s="133"/>
      <c r="G44" s="133"/>
      <c r="H44" s="133"/>
      <c r="I44" s="133"/>
      <c r="J44" s="133"/>
      <c r="K44" s="133"/>
      <c r="L44" s="133"/>
      <c r="M44" s="133"/>
      <c r="N44" s="132"/>
      <c r="O44" s="63"/>
      <c r="P44" s="47"/>
      <c r="Q44" s="472"/>
      <c r="R44" s="472"/>
      <c r="S44" s="472"/>
      <c r="T44" s="472"/>
      <c r="U44" s="472"/>
      <c r="V44" s="48"/>
      <c r="W44" s="48"/>
      <c r="X44" s="472"/>
      <c r="Y44" s="472"/>
      <c r="Z44" s="472"/>
      <c r="AA44" s="472"/>
      <c r="AB44" s="48"/>
      <c r="AC44" s="48"/>
      <c r="AD44" s="472"/>
      <c r="AE44" s="472"/>
      <c r="AF44" s="472"/>
      <c r="AG44" s="472"/>
      <c r="AH44" s="48"/>
      <c r="AI44" s="48"/>
      <c r="AJ44" s="474"/>
      <c r="AK44" s="474"/>
      <c r="AL44" s="474"/>
      <c r="AM44" s="474"/>
      <c r="AN44" s="48"/>
      <c r="AO44" s="48"/>
      <c r="AP44" s="472"/>
      <c r="AQ44" s="472"/>
      <c r="AR44" s="472"/>
      <c r="AS44" s="472"/>
      <c r="AT44" s="48"/>
      <c r="AU44" s="48"/>
      <c r="AV44" s="472"/>
      <c r="AW44" s="472"/>
      <c r="AX44" s="472"/>
      <c r="AY44" s="472"/>
      <c r="AZ44" s="48"/>
      <c r="BA44" s="62"/>
      <c r="BB44" s="62"/>
      <c r="BC44" s="472"/>
      <c r="BD44" s="472"/>
      <c r="BE44" s="472"/>
      <c r="BF44" s="472"/>
      <c r="BG44" s="48"/>
      <c r="BH44" s="48"/>
      <c r="BI44" s="472"/>
      <c r="BJ44" s="472"/>
      <c r="BK44" s="472"/>
      <c r="BL44" s="472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72"/>
      <c r="CH44" s="472"/>
      <c r="CI44" s="472"/>
      <c r="CJ44" s="48"/>
      <c r="CK44" s="48"/>
      <c r="CL44" s="472"/>
      <c r="CM44" s="472"/>
      <c r="CN44" s="472"/>
      <c r="CO44" s="472"/>
      <c r="CP44" s="48"/>
      <c r="CQ44" s="48"/>
      <c r="CR44" s="472"/>
      <c r="CS44" s="472"/>
      <c r="CT44" s="472"/>
      <c r="CU44" s="472"/>
      <c r="CV44" s="48"/>
      <c r="CW44" s="48"/>
      <c r="CX44" s="472"/>
      <c r="CY44" s="472"/>
      <c r="CZ44" s="472"/>
      <c r="DA44" s="472"/>
      <c r="DB44" s="48"/>
      <c r="DC44" s="48"/>
      <c r="DD44" s="472"/>
      <c r="DE44" s="472"/>
      <c r="DF44" s="472"/>
      <c r="DG44" s="472"/>
      <c r="DH44" s="48"/>
      <c r="DI44" s="48"/>
      <c r="DJ44" s="472"/>
      <c r="DK44" s="472"/>
      <c r="DL44" s="472"/>
      <c r="DM44" s="472"/>
      <c r="DN44" s="48"/>
      <c r="DO44" s="48"/>
      <c r="DP44" s="472"/>
      <c r="DQ44" s="472"/>
      <c r="DR44" s="472"/>
      <c r="DS44" s="472"/>
      <c r="DT44" s="62"/>
    </row>
    <row r="45" spans="1:124" ht="6" customHeight="1" x14ac:dyDescent="0.15">
      <c r="A45" s="88"/>
      <c r="B45" s="88"/>
      <c r="D45" s="134"/>
      <c r="E45" s="119"/>
      <c r="F45" s="119"/>
      <c r="G45" s="119"/>
      <c r="H45" s="119"/>
      <c r="I45" s="119"/>
      <c r="J45" s="119"/>
      <c r="K45" s="119"/>
      <c r="L45" s="119"/>
      <c r="M45" s="119"/>
      <c r="N45" s="134"/>
      <c r="P45" s="9"/>
      <c r="Q45" s="9"/>
      <c r="R45" s="9"/>
      <c r="S45" s="9"/>
      <c r="T45" s="9"/>
      <c r="U45" s="9"/>
      <c r="V45" s="9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13"/>
      <c r="AK45" s="13"/>
      <c r="AL45" s="13"/>
      <c r="AM45" s="13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</row>
    <row r="46" spans="1:124" ht="10.9" customHeight="1" x14ac:dyDescent="0.15">
      <c r="A46" s="399"/>
      <c r="B46" s="399"/>
      <c r="P46" s="473"/>
      <c r="Q46" s="473"/>
      <c r="R46" s="473"/>
      <c r="S46" s="473"/>
      <c r="T46" s="473"/>
      <c r="U46" s="473"/>
      <c r="V46" s="473"/>
      <c r="DL46" s="362" t="s">
        <v>53</v>
      </c>
      <c r="DM46" s="372"/>
      <c r="DN46" s="372"/>
      <c r="DO46" s="372"/>
      <c r="DP46" s="372"/>
      <c r="DQ46" s="372"/>
      <c r="DR46" s="372"/>
      <c r="DS46" s="372"/>
      <c r="DT46" s="372"/>
    </row>
    <row r="47" spans="1:124" ht="6.75" customHeight="1" x14ac:dyDescent="0.15"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P47" s="9"/>
      <c r="Q47" s="402"/>
      <c r="R47" s="402"/>
      <c r="S47" s="402"/>
      <c r="T47" s="402"/>
      <c r="U47" s="402"/>
      <c r="V47" s="9"/>
      <c r="W47" s="9"/>
      <c r="X47" s="259"/>
      <c r="Y47" s="259"/>
      <c r="Z47" s="259"/>
      <c r="AA47" s="259"/>
      <c r="AB47" s="19"/>
      <c r="AC47" s="19"/>
      <c r="AD47" s="259"/>
      <c r="AE47" s="259"/>
      <c r="AF47" s="259"/>
      <c r="AG47" s="259"/>
      <c r="AH47" s="19"/>
      <c r="AI47" s="19"/>
      <c r="AJ47" s="259"/>
      <c r="AK47" s="259"/>
      <c r="AL47" s="259"/>
      <c r="AM47" s="259"/>
      <c r="AN47" s="19"/>
      <c r="AO47" s="19"/>
      <c r="AP47" s="259"/>
      <c r="AQ47" s="259"/>
      <c r="AR47" s="259"/>
      <c r="AS47" s="259"/>
      <c r="AT47" s="19"/>
      <c r="AU47" s="19"/>
      <c r="AV47" s="259"/>
      <c r="AW47" s="259"/>
      <c r="AX47" s="259"/>
      <c r="AY47" s="259"/>
      <c r="AZ47" s="9"/>
      <c r="BC47" s="402"/>
      <c r="BD47" s="402"/>
      <c r="BE47" s="402"/>
      <c r="BF47" s="402"/>
      <c r="BG47" s="9"/>
      <c r="BH47" s="9"/>
      <c r="BI47" s="402"/>
      <c r="BJ47" s="402"/>
      <c r="BK47" s="402"/>
      <c r="BL47" s="402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402"/>
      <c r="CH47" s="402"/>
      <c r="CI47" s="402"/>
      <c r="CJ47" s="9"/>
      <c r="CK47" s="9"/>
      <c r="CL47" s="402"/>
      <c r="CM47" s="402"/>
      <c r="CN47" s="402"/>
      <c r="CO47" s="402"/>
      <c r="CP47" s="9"/>
      <c r="CQ47" s="9"/>
      <c r="CR47" s="402"/>
      <c r="CS47" s="402"/>
      <c r="CT47" s="402"/>
      <c r="CU47" s="402"/>
      <c r="CV47" s="9"/>
      <c r="CW47" s="9"/>
      <c r="CX47" s="402"/>
      <c r="CY47" s="402"/>
      <c r="CZ47" s="402"/>
      <c r="DA47" s="402"/>
      <c r="DB47" s="9"/>
      <c r="DC47" s="9"/>
      <c r="DD47" s="402"/>
      <c r="DE47" s="402"/>
      <c r="DF47" s="402"/>
      <c r="DG47" s="402"/>
      <c r="DH47" s="9"/>
      <c r="DI47" s="9"/>
      <c r="DJ47" s="402"/>
      <c r="DK47" s="402"/>
      <c r="DL47" s="402"/>
      <c r="DM47" s="402"/>
      <c r="DN47" s="9"/>
      <c r="DO47" s="9"/>
      <c r="DP47" s="402"/>
      <c r="DQ47" s="402"/>
      <c r="DR47" s="402"/>
      <c r="DS47" s="402"/>
    </row>
    <row r="48" spans="1:124" ht="5.25" customHeight="1" x14ac:dyDescent="0.15"/>
    <row r="49" spans="117:124" x14ac:dyDescent="0.15">
      <c r="DM49" s="362"/>
      <c r="DN49" s="362"/>
      <c r="DO49" s="362"/>
      <c r="DP49" s="362"/>
      <c r="DQ49" s="362"/>
      <c r="DR49" s="362"/>
      <c r="DS49" s="362"/>
      <c r="DT49" s="362"/>
    </row>
  </sheetData>
  <mergeCells count="474">
    <mergeCell ref="DI3:DT3"/>
    <mergeCell ref="A5:B8"/>
    <mergeCell ref="C5:O6"/>
    <mergeCell ref="P5:V8"/>
    <mergeCell ref="W5:AZ5"/>
    <mergeCell ref="BB5:DT5"/>
    <mergeCell ref="W6:AB8"/>
    <mergeCell ref="AC6:AH8"/>
    <mergeCell ref="AI6:AN8"/>
    <mergeCell ref="AO6:AT8"/>
    <mergeCell ref="AU6:AZ6"/>
    <mergeCell ref="BB6:BG8"/>
    <mergeCell ref="BH6:DT6"/>
    <mergeCell ref="C7:O8"/>
    <mergeCell ref="AU7:AZ8"/>
    <mergeCell ref="BH7:BM8"/>
    <mergeCell ref="BN7:CJ7"/>
    <mergeCell ref="CK7:CP8"/>
    <mergeCell ref="CQ7:CV7"/>
    <mergeCell ref="CW7:DB8"/>
    <mergeCell ref="AD12:AG12"/>
    <mergeCell ref="D14:N14"/>
    <mergeCell ref="Q14:U14"/>
    <mergeCell ref="X14:AA14"/>
    <mergeCell ref="AD14:AG14"/>
    <mergeCell ref="AJ12:AM12"/>
    <mergeCell ref="DC7:DH8"/>
    <mergeCell ref="DI7:DN8"/>
    <mergeCell ref="DO7:DT8"/>
    <mergeCell ref="BN8:CJ8"/>
    <mergeCell ref="CQ8:CV8"/>
    <mergeCell ref="P10:V10"/>
    <mergeCell ref="C12:N12"/>
    <mergeCell ref="Q12:U12"/>
    <mergeCell ref="X12:AA12"/>
    <mergeCell ref="CR12:CU12"/>
    <mergeCell ref="CX12:DA12"/>
    <mergeCell ref="DD12:DG12"/>
    <mergeCell ref="DJ12:DM12"/>
    <mergeCell ref="DP12:DS12"/>
    <mergeCell ref="AJ14:AM14"/>
    <mergeCell ref="AP14:AS14"/>
    <mergeCell ref="AV14:AY14"/>
    <mergeCell ref="BC14:BF14"/>
    <mergeCell ref="BI14:BL14"/>
    <mergeCell ref="AP12:AS12"/>
    <mergeCell ref="AV12:AY12"/>
    <mergeCell ref="BC12:BF12"/>
    <mergeCell ref="BI12:BL12"/>
    <mergeCell ref="CG12:CI12"/>
    <mergeCell ref="CL12:CO12"/>
    <mergeCell ref="DP14:DS14"/>
    <mergeCell ref="D15:N15"/>
    <mergeCell ref="Q15:U15"/>
    <mergeCell ref="X15:AA15"/>
    <mergeCell ref="AD15:AG15"/>
    <mergeCell ref="AJ15:AM15"/>
    <mergeCell ref="AP15:AS15"/>
    <mergeCell ref="AV15:AY15"/>
    <mergeCell ref="BC15:BF15"/>
    <mergeCell ref="BI15:BL15"/>
    <mergeCell ref="CG14:CI14"/>
    <mergeCell ref="CL14:CO14"/>
    <mergeCell ref="CR14:CU14"/>
    <mergeCell ref="CX14:DA14"/>
    <mergeCell ref="DD14:DG14"/>
    <mergeCell ref="DJ14:DM14"/>
    <mergeCell ref="DP15:DS15"/>
    <mergeCell ref="D16:N16"/>
    <mergeCell ref="Q16:U16"/>
    <mergeCell ref="X16:AA16"/>
    <mergeCell ref="AD16:AG16"/>
    <mergeCell ref="AJ16:AM16"/>
    <mergeCell ref="AP16:AS16"/>
    <mergeCell ref="AV16:AY16"/>
    <mergeCell ref="BC16:BF16"/>
    <mergeCell ref="BI16:BL16"/>
    <mergeCell ref="CG15:CI15"/>
    <mergeCell ref="CL15:CO15"/>
    <mergeCell ref="CR15:CU15"/>
    <mergeCell ref="CX15:DA15"/>
    <mergeCell ref="DD15:DG15"/>
    <mergeCell ref="DJ15:DM15"/>
    <mergeCell ref="DP16:DS16"/>
    <mergeCell ref="D17:N17"/>
    <mergeCell ref="Q17:U17"/>
    <mergeCell ref="X17:AA17"/>
    <mergeCell ref="AD17:AG17"/>
    <mergeCell ref="AJ17:AM17"/>
    <mergeCell ref="AP17:AS17"/>
    <mergeCell ref="AV17:AY17"/>
    <mergeCell ref="BC17:BF17"/>
    <mergeCell ref="BI17:BL17"/>
    <mergeCell ref="CG16:CI16"/>
    <mergeCell ref="CL16:CO16"/>
    <mergeCell ref="CR16:CU16"/>
    <mergeCell ref="CX16:DA16"/>
    <mergeCell ref="DD16:DG16"/>
    <mergeCell ref="DJ16:DM16"/>
    <mergeCell ref="DP17:DS17"/>
    <mergeCell ref="CG17:CI17"/>
    <mergeCell ref="D18:N18"/>
    <mergeCell ref="Q18:U18"/>
    <mergeCell ref="X18:AA18"/>
    <mergeCell ref="AD18:AG18"/>
    <mergeCell ref="AJ18:AM18"/>
    <mergeCell ref="AP18:AS18"/>
    <mergeCell ref="AV18:AY18"/>
    <mergeCell ref="BC18:BF18"/>
    <mergeCell ref="BI18:BL18"/>
    <mergeCell ref="CL17:CO17"/>
    <mergeCell ref="CR17:CU17"/>
    <mergeCell ref="CX17:DA17"/>
    <mergeCell ref="DD17:DG17"/>
    <mergeCell ref="DJ17:DM17"/>
    <mergeCell ref="CL19:CO19"/>
    <mergeCell ref="CR19:CU19"/>
    <mergeCell ref="CX19:DA19"/>
    <mergeCell ref="DD19:DG19"/>
    <mergeCell ref="DJ19:DM19"/>
    <mergeCell ref="DP19:DS19"/>
    <mergeCell ref="DP18:DS18"/>
    <mergeCell ref="Q19:U19"/>
    <mergeCell ref="X19:AA19"/>
    <mergeCell ref="AD19:AG19"/>
    <mergeCell ref="AJ19:AM19"/>
    <mergeCell ref="AP19:AS19"/>
    <mergeCell ref="AV19:AY19"/>
    <mergeCell ref="BC19:BF19"/>
    <mergeCell ref="BI19:BL19"/>
    <mergeCell ref="CG19:CI19"/>
    <mergeCell ref="CG18:CI18"/>
    <mergeCell ref="CL18:CO18"/>
    <mergeCell ref="CR18:CU18"/>
    <mergeCell ref="CX18:DA18"/>
    <mergeCell ref="DD18:DG18"/>
    <mergeCell ref="DJ18:DM18"/>
    <mergeCell ref="DD20:DG20"/>
    <mergeCell ref="DJ20:DM20"/>
    <mergeCell ref="DP20:DS20"/>
    <mergeCell ref="Q21:U21"/>
    <mergeCell ref="X21:AA21"/>
    <mergeCell ref="AD21:AG21"/>
    <mergeCell ref="AJ21:AM21"/>
    <mergeCell ref="AP21:AS21"/>
    <mergeCell ref="AV21:AY21"/>
    <mergeCell ref="BC21:BF21"/>
    <mergeCell ref="BC20:BF20"/>
    <mergeCell ref="BI20:BL20"/>
    <mergeCell ref="CG20:CI20"/>
    <mergeCell ref="CL20:CO20"/>
    <mergeCell ref="CR20:CU20"/>
    <mergeCell ref="CX20:DA20"/>
    <mergeCell ref="Q20:U20"/>
    <mergeCell ref="X20:AA20"/>
    <mergeCell ref="AD20:AG20"/>
    <mergeCell ref="AJ20:AM20"/>
    <mergeCell ref="AP20:AS20"/>
    <mergeCell ref="AV20:AY20"/>
    <mergeCell ref="DJ21:DM21"/>
    <mergeCell ref="DP21:DS21"/>
    <mergeCell ref="D22:N22"/>
    <mergeCell ref="Q22:U22"/>
    <mergeCell ref="X22:AA22"/>
    <mergeCell ref="AD22:AG22"/>
    <mergeCell ref="AJ22:AM22"/>
    <mergeCell ref="AP22:AS22"/>
    <mergeCell ref="AV22:AY22"/>
    <mergeCell ref="BC22:BF22"/>
    <mergeCell ref="BI21:BL21"/>
    <mergeCell ref="CG21:CI21"/>
    <mergeCell ref="CL21:CO21"/>
    <mergeCell ref="CR21:CU21"/>
    <mergeCell ref="CX21:DA21"/>
    <mergeCell ref="DD21:DG21"/>
    <mergeCell ref="DJ22:DM22"/>
    <mergeCell ref="DP22:DS22"/>
    <mergeCell ref="D23:N23"/>
    <mergeCell ref="Q23:U23"/>
    <mergeCell ref="X23:AA23"/>
    <mergeCell ref="AD23:AG23"/>
    <mergeCell ref="AJ23:AM23"/>
    <mergeCell ref="AP23:AS23"/>
    <mergeCell ref="AV23:AY23"/>
    <mergeCell ref="BC23:BF23"/>
    <mergeCell ref="BI22:BL22"/>
    <mergeCell ref="CG22:CI22"/>
    <mergeCell ref="CL22:CO22"/>
    <mergeCell ref="CR22:CU22"/>
    <mergeCell ref="CX22:DA22"/>
    <mergeCell ref="DD22:DG22"/>
    <mergeCell ref="DJ23:DM23"/>
    <mergeCell ref="DP23:DS23"/>
    <mergeCell ref="CG23:CI23"/>
    <mergeCell ref="D24:N24"/>
    <mergeCell ref="Q24:U24"/>
    <mergeCell ref="X24:AA24"/>
    <mergeCell ref="AD24:AG24"/>
    <mergeCell ref="AJ24:AM24"/>
    <mergeCell ref="AP24:AS24"/>
    <mergeCell ref="AV24:AY24"/>
    <mergeCell ref="BC24:BF24"/>
    <mergeCell ref="BI23:BL23"/>
    <mergeCell ref="CL23:CO23"/>
    <mergeCell ref="CR23:CU23"/>
    <mergeCell ref="CX23:DA23"/>
    <mergeCell ref="DD23:DG23"/>
    <mergeCell ref="DJ24:DM24"/>
    <mergeCell ref="DP24:DS24"/>
    <mergeCell ref="D25:N25"/>
    <mergeCell ref="Q25:U25"/>
    <mergeCell ref="X25:AA25"/>
    <mergeCell ref="AD25:AG25"/>
    <mergeCell ref="AJ25:AM25"/>
    <mergeCell ref="AP25:AS25"/>
    <mergeCell ref="AV25:AY25"/>
    <mergeCell ref="BC25:BF25"/>
    <mergeCell ref="BI24:BL24"/>
    <mergeCell ref="CG24:CI24"/>
    <mergeCell ref="CL24:CO24"/>
    <mergeCell ref="CR24:CU24"/>
    <mergeCell ref="CX24:DA24"/>
    <mergeCell ref="DD24:DG24"/>
    <mergeCell ref="DJ25:DM25"/>
    <mergeCell ref="DP25:DS25"/>
    <mergeCell ref="CG25:CI25"/>
    <mergeCell ref="CL25:CO25"/>
    <mergeCell ref="P27:V27"/>
    <mergeCell ref="A28:B43"/>
    <mergeCell ref="C29:N29"/>
    <mergeCell ref="Q29:U29"/>
    <mergeCell ref="X29:AA29"/>
    <mergeCell ref="AD29:AG29"/>
    <mergeCell ref="AJ29:AM29"/>
    <mergeCell ref="AP29:AS29"/>
    <mergeCell ref="BI25:BL25"/>
    <mergeCell ref="D32:N32"/>
    <mergeCell ref="Q32:U32"/>
    <mergeCell ref="X32:AA32"/>
    <mergeCell ref="AD32:AG32"/>
    <mergeCell ref="AJ32:AM32"/>
    <mergeCell ref="AP32:AS32"/>
    <mergeCell ref="AV31:AY31"/>
    <mergeCell ref="BC31:BF31"/>
    <mergeCell ref="BI31:BL31"/>
    <mergeCell ref="D34:N34"/>
    <mergeCell ref="Q34:U34"/>
    <mergeCell ref="X34:AA34"/>
    <mergeCell ref="AD34:AG34"/>
    <mergeCell ref="AJ34:AM34"/>
    <mergeCell ref="AP34:AS34"/>
    <mergeCell ref="CR25:CU25"/>
    <mergeCell ref="CX25:DA25"/>
    <mergeCell ref="DD25:DG25"/>
    <mergeCell ref="A10:B25"/>
    <mergeCell ref="CX29:DA29"/>
    <mergeCell ref="DD29:DG29"/>
    <mergeCell ref="DJ29:DM29"/>
    <mergeCell ref="DP29:DS29"/>
    <mergeCell ref="D31:N31"/>
    <mergeCell ref="Q31:U31"/>
    <mergeCell ref="X31:AA31"/>
    <mergeCell ref="AD31:AG31"/>
    <mergeCell ref="AJ31:AM31"/>
    <mergeCell ref="AP31:AS31"/>
    <mergeCell ref="AV29:AY29"/>
    <mergeCell ref="BC29:BF29"/>
    <mergeCell ref="BI29:BL29"/>
    <mergeCell ref="CG29:CI29"/>
    <mergeCell ref="CL29:CO29"/>
    <mergeCell ref="CR29:CU29"/>
    <mergeCell ref="CX31:DA31"/>
    <mergeCell ref="DD31:DG31"/>
    <mergeCell ref="DJ31:DM31"/>
    <mergeCell ref="DP31:DS31"/>
    <mergeCell ref="D33:N33"/>
    <mergeCell ref="Q33:U33"/>
    <mergeCell ref="X33:AA33"/>
    <mergeCell ref="AD33:AG33"/>
    <mergeCell ref="AJ33:AM33"/>
    <mergeCell ref="AP33:AS33"/>
    <mergeCell ref="AV32:AY32"/>
    <mergeCell ref="BC32:BF32"/>
    <mergeCell ref="BI32:BL32"/>
    <mergeCell ref="AV33:AY33"/>
    <mergeCell ref="DP34:DS34"/>
    <mergeCell ref="CG34:CI34"/>
    <mergeCell ref="CL34:CO34"/>
    <mergeCell ref="CR34:CU34"/>
    <mergeCell ref="CG31:CI31"/>
    <mergeCell ref="CL31:CO31"/>
    <mergeCell ref="CR31:CU31"/>
    <mergeCell ref="CX32:DA32"/>
    <mergeCell ref="DD32:DG32"/>
    <mergeCell ref="DJ32:DM32"/>
    <mergeCell ref="DP32:DS32"/>
    <mergeCell ref="CG32:CI32"/>
    <mergeCell ref="CL32:CO32"/>
    <mergeCell ref="CR32:CU32"/>
    <mergeCell ref="CX33:DA33"/>
    <mergeCell ref="DD33:DG33"/>
    <mergeCell ref="DJ33:DM33"/>
    <mergeCell ref="DP33:DS33"/>
    <mergeCell ref="BC33:BF33"/>
    <mergeCell ref="BI33:BL33"/>
    <mergeCell ref="CG33:CI33"/>
    <mergeCell ref="CL33:CO33"/>
    <mergeCell ref="CR33:CU33"/>
    <mergeCell ref="CX34:DA34"/>
    <mergeCell ref="DD34:DG34"/>
    <mergeCell ref="DJ34:DM34"/>
    <mergeCell ref="DD35:DG35"/>
    <mergeCell ref="DJ35:DM35"/>
    <mergeCell ref="D35:N35"/>
    <mergeCell ref="Q35:U35"/>
    <mergeCell ref="X35:AA35"/>
    <mergeCell ref="AD35:AG35"/>
    <mergeCell ref="AJ35:AM35"/>
    <mergeCell ref="AP35:AS35"/>
    <mergeCell ref="AV34:AY34"/>
    <mergeCell ref="BC34:BF34"/>
    <mergeCell ref="BI34:BL34"/>
    <mergeCell ref="DP35:DS35"/>
    <mergeCell ref="Q36:U36"/>
    <mergeCell ref="X36:AA36"/>
    <mergeCell ref="AD36:AG36"/>
    <mergeCell ref="AJ36:AM36"/>
    <mergeCell ref="AP36:AS36"/>
    <mergeCell ref="AV36:AY36"/>
    <mergeCell ref="AV35:AY35"/>
    <mergeCell ref="BC35:BF35"/>
    <mergeCell ref="BI35:BL35"/>
    <mergeCell ref="CG35:CI35"/>
    <mergeCell ref="CL35:CO35"/>
    <mergeCell ref="CR35:CU35"/>
    <mergeCell ref="DD36:DG36"/>
    <mergeCell ref="DJ36:DM36"/>
    <mergeCell ref="DP36:DS36"/>
    <mergeCell ref="CG36:CI36"/>
    <mergeCell ref="CL36:CO36"/>
    <mergeCell ref="CR36:CU36"/>
    <mergeCell ref="CX36:DA36"/>
    <mergeCell ref="BC36:BF36"/>
    <mergeCell ref="BI36:BL36"/>
    <mergeCell ref="CX35:DA35"/>
    <mergeCell ref="CR38:CU38"/>
    <mergeCell ref="CX38:DA38"/>
    <mergeCell ref="DD38:DG38"/>
    <mergeCell ref="DJ38:DM38"/>
    <mergeCell ref="Q37:U37"/>
    <mergeCell ref="X37:AA37"/>
    <mergeCell ref="AD37:AG37"/>
    <mergeCell ref="AJ37:AM37"/>
    <mergeCell ref="AP37:AS37"/>
    <mergeCell ref="AV37:AY37"/>
    <mergeCell ref="BC37:BF37"/>
    <mergeCell ref="AJ39:AM39"/>
    <mergeCell ref="AP39:AS39"/>
    <mergeCell ref="AV39:AY39"/>
    <mergeCell ref="BC39:BF39"/>
    <mergeCell ref="BI39:BL39"/>
    <mergeCell ref="DJ37:DM37"/>
    <mergeCell ref="DP37:DS37"/>
    <mergeCell ref="Q38:U38"/>
    <mergeCell ref="X38:AA38"/>
    <mergeCell ref="AD38:AG38"/>
    <mergeCell ref="AJ38:AM38"/>
    <mergeCell ref="AP38:AS38"/>
    <mergeCell ref="AV38:AY38"/>
    <mergeCell ref="BC38:BF38"/>
    <mergeCell ref="BI38:BL38"/>
    <mergeCell ref="BI37:BL37"/>
    <mergeCell ref="CG37:CI37"/>
    <mergeCell ref="CL37:CO37"/>
    <mergeCell ref="CR37:CU37"/>
    <mergeCell ref="CX37:DA37"/>
    <mergeCell ref="DD37:DG37"/>
    <mergeCell ref="DP38:DS38"/>
    <mergeCell ref="CG38:CI38"/>
    <mergeCell ref="CL38:CO38"/>
    <mergeCell ref="DP39:DS39"/>
    <mergeCell ref="D40:N40"/>
    <mergeCell ref="Q40:U40"/>
    <mergeCell ref="X40:AA40"/>
    <mergeCell ref="AD40:AG40"/>
    <mergeCell ref="AJ40:AM40"/>
    <mergeCell ref="AP40:AS40"/>
    <mergeCell ref="AV40:AY40"/>
    <mergeCell ref="BC40:BF40"/>
    <mergeCell ref="BI40:BL40"/>
    <mergeCell ref="CG39:CI39"/>
    <mergeCell ref="CL39:CO39"/>
    <mergeCell ref="CR39:CU39"/>
    <mergeCell ref="CX39:DA39"/>
    <mergeCell ref="DD39:DG39"/>
    <mergeCell ref="DJ39:DM39"/>
    <mergeCell ref="DP40:DS40"/>
    <mergeCell ref="CX40:DA40"/>
    <mergeCell ref="DD40:DG40"/>
    <mergeCell ref="DJ40:DM40"/>
    <mergeCell ref="D39:N39"/>
    <mergeCell ref="Q39:U39"/>
    <mergeCell ref="X39:AA39"/>
    <mergeCell ref="AD39:AG39"/>
    <mergeCell ref="Q41:U41"/>
    <mergeCell ref="X41:AA41"/>
    <mergeCell ref="AD41:AG41"/>
    <mergeCell ref="AJ41:AM41"/>
    <mergeCell ref="AP41:AS41"/>
    <mergeCell ref="CG40:CI40"/>
    <mergeCell ref="CL40:CO40"/>
    <mergeCell ref="CR40:CU40"/>
    <mergeCell ref="CG42:CI42"/>
    <mergeCell ref="CL42:CO42"/>
    <mergeCell ref="CR42:CU42"/>
    <mergeCell ref="DP41:DS41"/>
    <mergeCell ref="D42:N42"/>
    <mergeCell ref="Q42:U42"/>
    <mergeCell ref="X42:AA42"/>
    <mergeCell ref="AD42:AG42"/>
    <mergeCell ref="AJ42:AM42"/>
    <mergeCell ref="AP42:AS42"/>
    <mergeCell ref="AV42:AY42"/>
    <mergeCell ref="BC42:BF42"/>
    <mergeCell ref="BI42:BL42"/>
    <mergeCell ref="CG41:CI41"/>
    <mergeCell ref="CL41:CO41"/>
    <mergeCell ref="CR41:CU41"/>
    <mergeCell ref="AV41:AY41"/>
    <mergeCell ref="BC41:BF41"/>
    <mergeCell ref="BI41:BL41"/>
    <mergeCell ref="CX41:DA41"/>
    <mergeCell ref="DD41:DG41"/>
    <mergeCell ref="DJ41:DM41"/>
    <mergeCell ref="DP42:DS42"/>
    <mergeCell ref="CX42:DA42"/>
    <mergeCell ref="DD42:DG42"/>
    <mergeCell ref="DJ42:DM42"/>
    <mergeCell ref="D41:N41"/>
    <mergeCell ref="CG44:CI44"/>
    <mergeCell ref="CL44:CO44"/>
    <mergeCell ref="CR44:CU44"/>
    <mergeCell ref="DJ47:DM47"/>
    <mergeCell ref="DP47:DS47"/>
    <mergeCell ref="AP47:AS47"/>
    <mergeCell ref="AV47:AY47"/>
    <mergeCell ref="BC47:BF47"/>
    <mergeCell ref="BI47:BL47"/>
    <mergeCell ref="CG47:CI47"/>
    <mergeCell ref="AP44:AS44"/>
    <mergeCell ref="AV44:AY44"/>
    <mergeCell ref="A46:B46"/>
    <mergeCell ref="P46:V46"/>
    <mergeCell ref="D47:N47"/>
    <mergeCell ref="Q47:U47"/>
    <mergeCell ref="X47:AA47"/>
    <mergeCell ref="AD47:AG47"/>
    <mergeCell ref="AJ47:AM47"/>
    <mergeCell ref="BC44:BF44"/>
    <mergeCell ref="BI44:BL44"/>
    <mergeCell ref="Q44:U44"/>
    <mergeCell ref="X44:AA44"/>
    <mergeCell ref="AD44:AG44"/>
    <mergeCell ref="AJ44:AM44"/>
    <mergeCell ref="DM49:DT49"/>
    <mergeCell ref="CL47:CO47"/>
    <mergeCell ref="CR47:CU47"/>
    <mergeCell ref="CX47:DA47"/>
    <mergeCell ref="DD47:DG47"/>
    <mergeCell ref="DD44:DG44"/>
    <mergeCell ref="DJ44:DM44"/>
    <mergeCell ref="DP44:DS44"/>
    <mergeCell ref="CX44:DA44"/>
    <mergeCell ref="DL46:DT46"/>
  </mergeCells>
  <phoneticPr fontId="23"/>
  <pageMargins left="0.78740157480314965" right="0.78740157480314965" top="0.78740157480314965" bottom="0.70866141732283472" header="0.51181102362204722" footer="0.51181102362204722"/>
  <pageSetup paperSize="9" scale="96" firstPageNumber="24" orientation="portrait" useFirstPageNumber="1" r:id="rId1"/>
  <headerFooter alignWithMargins="0">
    <oddFooter>&amp;C&amp;"ＭＳ 明朝,標準"&amp;10－&amp;P－</oddFooter>
  </headerFooter>
  <colBreaks count="1" manualBreakCount="1">
    <brk id="52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7</vt:i4>
      </vt:variant>
    </vt:vector>
  </HeadingPairs>
  <TitlesOfParts>
    <vt:vector size="27" baseType="lpstr">
      <vt:lpstr>3</vt:lpstr>
      <vt:lpstr>16</vt:lpstr>
      <vt:lpstr>17</vt:lpstr>
      <vt:lpstr>18,19</vt:lpstr>
      <vt:lpstr>20</vt:lpstr>
      <vt:lpstr>21</vt:lpstr>
      <vt:lpstr>22</vt:lpstr>
      <vt:lpstr>23</vt:lpstr>
      <vt:lpstr>24,25</vt:lpstr>
      <vt:lpstr>26,27</vt:lpstr>
      <vt:lpstr>28</vt:lpstr>
      <vt:lpstr>29</vt:lpstr>
      <vt:lpstr>30,31</vt:lpstr>
      <vt:lpstr>32,33</vt:lpstr>
      <vt:lpstr>34,35</vt:lpstr>
      <vt:lpstr>36</vt:lpstr>
      <vt:lpstr>37</vt:lpstr>
      <vt:lpstr>38 </vt:lpstr>
      <vt:lpstr>39</vt:lpstr>
      <vt:lpstr>40</vt:lpstr>
      <vt:lpstr>'16'!Print_Area</vt:lpstr>
      <vt:lpstr>'20'!Print_Area</vt:lpstr>
      <vt:lpstr>'21'!Print_Area</vt:lpstr>
      <vt:lpstr>'24,25'!Print_Area</vt:lpstr>
      <vt:lpstr>'3'!Print_Area</vt:lpstr>
      <vt:lpstr>'30,31'!Print_Area</vt:lpstr>
      <vt:lpstr>'40'!Print_Area</vt:lpstr>
    </vt:vector>
  </TitlesOfParts>
  <Company>鴻巣市総務部情報管理課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2023-12-25T04:59:51Z</cp:lastPrinted>
  <dcterms:created xsi:type="dcterms:W3CDTF">2001-05-25T04:48:01Z</dcterms:created>
  <dcterms:modified xsi:type="dcterms:W3CDTF">2025-12-16T08:07:00Z</dcterms:modified>
</cp:coreProperties>
</file>