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W:\総務部\総務課\総務課\継続\★統計担当\A0統計資料\04統計こうのす\令和６年版\02_入力用データ\【R6版データ入力済】\"/>
    </mc:Choice>
  </mc:AlternateContent>
  <xr:revisionPtr revIDLastSave="0" documentId="13_ncr:1_{281119B1-313A-41D8-B1B8-E54B21B2BC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" sheetId="19" r:id="rId1"/>
    <sheet name="54" sheetId="1" r:id="rId2"/>
    <sheet name="55" sheetId="24" r:id="rId3"/>
    <sheet name="56" sheetId="25" r:id="rId4"/>
    <sheet name="57" sheetId="26" r:id="rId5"/>
    <sheet name="58" sheetId="9" r:id="rId6"/>
    <sheet name="59" sheetId="27" r:id="rId7"/>
    <sheet name="60" sheetId="28" r:id="rId8"/>
  </sheets>
  <definedNames>
    <definedName name="_xlnm.Print_Area" localSheetId="0">'6'!$A$1:$Y$27</definedName>
    <definedName name="_xlnm.Print_Area" localSheetId="7">'60'!$A$1:$AY$70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27" l="1"/>
  <c r="H23" i="26"/>
  <c r="H22" i="26"/>
  <c r="H21" i="26"/>
  <c r="H18" i="26"/>
  <c r="H17" i="26"/>
  <c r="H16" i="26"/>
  <c r="H14" i="26"/>
  <c r="H13" i="26"/>
  <c r="H12" i="26"/>
  <c r="H10" i="26"/>
  <c r="H9" i="26"/>
  <c r="H8" i="26"/>
  <c r="K45" i="25"/>
  <c r="K44" i="25"/>
  <c r="K43" i="25"/>
  <c r="K42" i="25"/>
  <c r="K41" i="25"/>
  <c r="K40" i="25"/>
  <c r="K39" i="25"/>
  <c r="K38" i="25"/>
  <c r="K37" i="25"/>
  <c r="K36" i="25"/>
  <c r="K35" i="25"/>
  <c r="K34" i="25"/>
  <c r="K33" i="25"/>
  <c r="K32" i="25" s="1"/>
  <c r="AT32" i="25"/>
  <c r="AQ32" i="25"/>
  <c r="AN32" i="25"/>
  <c r="AK32" i="25"/>
  <c r="AH32" i="25"/>
  <c r="AE32" i="25"/>
  <c r="AB32" i="25"/>
  <c r="Y32" i="25"/>
  <c r="V32" i="25"/>
  <c r="S32" i="25"/>
  <c r="O32" i="25"/>
  <c r="J20" i="25"/>
  <c r="J19" i="25"/>
  <c r="J18" i="25"/>
  <c r="J17" i="25"/>
  <c r="J16" i="25"/>
  <c r="J15" i="25"/>
  <c r="J14" i="25"/>
  <c r="J13" i="25"/>
  <c r="J12" i="25"/>
  <c r="J11" i="25"/>
  <c r="J10" i="25"/>
  <c r="J9" i="25"/>
  <c r="J8" i="25"/>
  <c r="AZ7" i="25"/>
  <c r="AW7" i="25"/>
  <c r="AT7" i="25"/>
  <c r="AP7" i="25"/>
  <c r="J7" i="25" s="1"/>
  <c r="AL7" i="25"/>
  <c r="AH7" i="25"/>
  <c r="AD7" i="25"/>
  <c r="Z7" i="25"/>
  <c r="V7" i="25"/>
  <c r="R7" i="25"/>
  <c r="O7" i="25"/>
  <c r="AX48" i="24"/>
  <c r="AR48" i="24"/>
  <c r="AH48" i="24"/>
  <c r="AB48" i="24"/>
  <c r="R48" i="24"/>
  <c r="L48" i="24"/>
  <c r="H48" i="24"/>
  <c r="AX47" i="24"/>
  <c r="AR47" i="24"/>
  <c r="AH47" i="24"/>
  <c r="AB47" i="24"/>
  <c r="H47" i="24"/>
  <c r="R47" i="24" s="1"/>
  <c r="AX46" i="24"/>
  <c r="AH46" i="24"/>
  <c r="H46" i="24"/>
  <c r="R46" i="24" s="1"/>
  <c r="AX44" i="24"/>
  <c r="AR44" i="24"/>
  <c r="AH44" i="24"/>
  <c r="AB44" i="24"/>
  <c r="H44" i="24"/>
  <c r="R44" i="24" s="1"/>
  <c r="AX43" i="24"/>
  <c r="AR43" i="24"/>
  <c r="AH43" i="24"/>
  <c r="AB43" i="24"/>
  <c r="H43" i="24"/>
  <c r="R43" i="24" s="1"/>
  <c r="AX40" i="24"/>
  <c r="AR40" i="24"/>
  <c r="AH40" i="24"/>
  <c r="AB40" i="24"/>
  <c r="H40" i="24"/>
  <c r="L40" i="24" s="1"/>
  <c r="AX39" i="24"/>
  <c r="AR39" i="24"/>
  <c r="AH39" i="24"/>
  <c r="AB39" i="24"/>
  <c r="H39" i="24"/>
  <c r="L39" i="24" s="1"/>
  <c r="AX36" i="24"/>
  <c r="AR36" i="24"/>
  <c r="AH36" i="24"/>
  <c r="AB36" i="24"/>
  <c r="H36" i="24"/>
  <c r="R36" i="24" s="1"/>
  <c r="AX35" i="24"/>
  <c r="AR35" i="24"/>
  <c r="AH35" i="24"/>
  <c r="AB35" i="24"/>
  <c r="H35" i="24"/>
  <c r="R35" i="24" s="1"/>
  <c r="L43" i="24" l="1"/>
  <c r="R39" i="24"/>
  <c r="L47" i="24"/>
  <c r="L35" i="24"/>
  <c r="L36" i="24"/>
  <c r="L44" i="24"/>
  <c r="R40" i="24"/>
</calcChain>
</file>

<file path=xl/sharedStrings.xml><?xml version="1.0" encoding="utf-8"?>
<sst xmlns="http://schemas.openxmlformats.org/spreadsheetml/2006/main" count="826" uniqueCount="199">
  <si>
    <t>アール</t>
  </si>
  <si>
    <t>常光地区</t>
    <rPh sb="3" eb="4">
      <t>ク</t>
    </rPh>
    <phoneticPr fontId="30"/>
  </si>
  <si>
    <t>⑩ブロイラー年間出荷羽数</t>
    <rPh sb="6" eb="8">
      <t>ネンカン</t>
    </rPh>
    <rPh sb="8" eb="10">
      <t>シュッカ</t>
    </rPh>
    <rPh sb="10" eb="11">
      <t>ハネ</t>
    </rPh>
    <rPh sb="11" eb="12">
      <t>スウ</t>
    </rPh>
    <phoneticPr fontId="19"/>
  </si>
  <si>
    <t>6　農　業</t>
    <rPh sb="2" eb="3">
      <t>ノウ</t>
    </rPh>
    <phoneticPr fontId="19"/>
  </si>
  <si>
    <t>田</t>
    <rPh sb="0" eb="1">
      <t>タ</t>
    </rPh>
    <phoneticPr fontId="19"/>
  </si>
  <si>
    <t>単位/戸、世帯　令和2年2月1日現在</t>
    <rPh sb="0" eb="2">
      <t>タンイ</t>
    </rPh>
    <rPh sb="3" eb="4">
      <t>コ</t>
    </rPh>
    <rPh sb="5" eb="7">
      <t>セタイ</t>
    </rPh>
    <rPh sb="8" eb="10">
      <t>レイワ</t>
    </rPh>
    <rPh sb="11" eb="12">
      <t>ネン</t>
    </rPh>
    <rPh sb="13" eb="14">
      <t>ガツ</t>
    </rPh>
    <rPh sb="15" eb="16">
      <t>ヒ</t>
    </rPh>
    <rPh sb="16" eb="18">
      <t>ゲンザイ</t>
    </rPh>
    <phoneticPr fontId="19"/>
  </si>
  <si>
    <t>2.0～3.0</t>
  </si>
  <si>
    <t>のある</t>
  </si>
  <si>
    <t>注）平成22・27年については販売農家の年齢別世帯員数を掲載</t>
    <rPh sb="0" eb="1">
      <t>チュウ</t>
    </rPh>
    <rPh sb="2" eb="4">
      <t>ヘイセイ</t>
    </rPh>
    <rPh sb="9" eb="10">
      <t>ネン</t>
    </rPh>
    <rPh sb="15" eb="17">
      <t>ハンバイ</t>
    </rPh>
    <rPh sb="17" eb="19">
      <t>ノウカ</t>
    </rPh>
    <rPh sb="20" eb="22">
      <t>ネンレイ</t>
    </rPh>
    <rPh sb="22" eb="23">
      <t>ベツ</t>
    </rPh>
    <rPh sb="23" eb="26">
      <t>セタイイン</t>
    </rPh>
    <rPh sb="26" eb="27">
      <t>スウ</t>
    </rPh>
    <rPh sb="28" eb="30">
      <t>ケイサイ</t>
    </rPh>
    <phoneticPr fontId="19"/>
  </si>
  <si>
    <t>調査期日前1年間における農業生産物の総販売50万円に</t>
    <rPh sb="0" eb="2">
      <t>チョウサ</t>
    </rPh>
    <rPh sb="2" eb="4">
      <t>キジツ</t>
    </rPh>
    <rPh sb="4" eb="5">
      <t>マエ</t>
    </rPh>
    <rPh sb="6" eb="8">
      <t>ネンカン</t>
    </rPh>
    <rPh sb="12" eb="14">
      <t>ノウギョウ</t>
    </rPh>
    <rPh sb="14" eb="16">
      <t>セイサン</t>
    </rPh>
    <rPh sb="16" eb="17">
      <t>ブツ</t>
    </rPh>
    <rPh sb="18" eb="19">
      <t>ソウ</t>
    </rPh>
    <rPh sb="19" eb="21">
      <t>ハンバイ</t>
    </rPh>
    <rPh sb="23" eb="25">
      <t>マンエン</t>
    </rPh>
    <phoneticPr fontId="19"/>
  </si>
  <si>
    <t>農業経営体</t>
    <rPh sb="0" eb="2">
      <t>ノウギョウ</t>
    </rPh>
    <rPh sb="2" eb="4">
      <t>ケイエイ</t>
    </rPh>
    <rPh sb="4" eb="5">
      <t>タイ</t>
    </rPh>
    <phoneticPr fontId="19"/>
  </si>
  <si>
    <t>⑥搾乳牛飼養頭数</t>
    <rPh sb="1" eb="3">
      <t>サクニュウ</t>
    </rPh>
    <rPh sb="3" eb="4">
      <t>ウシ</t>
    </rPh>
    <rPh sb="4" eb="6">
      <t>シヨウ</t>
    </rPh>
    <rPh sb="6" eb="8">
      <t>アタマカズ</t>
    </rPh>
    <phoneticPr fontId="19"/>
  </si>
  <si>
    <t>総面積</t>
    <rPh sb="0" eb="3">
      <t>ソウメンセキ</t>
    </rPh>
    <phoneticPr fontId="19"/>
  </si>
  <si>
    <t>小谷地区</t>
    <rPh sb="0" eb="2">
      <t>コヤ</t>
    </rPh>
    <rPh sb="3" eb="4">
      <t>ク</t>
    </rPh>
    <phoneticPr fontId="30"/>
  </si>
  <si>
    <t>6.　年齢別農業就業人口(販売農家）</t>
    <rPh sb="3" eb="5">
      <t>ネンレイ</t>
    </rPh>
    <rPh sb="5" eb="6">
      <t>ベツ</t>
    </rPh>
    <rPh sb="6" eb="8">
      <t>ノウギョウ</t>
    </rPh>
    <rPh sb="8" eb="10">
      <t>シュウギョウシャ</t>
    </rPh>
    <rPh sb="10" eb="12">
      <t>ジンコウ</t>
    </rPh>
    <rPh sb="13" eb="15">
      <t>ハンバイ</t>
    </rPh>
    <rPh sb="15" eb="17">
      <t>ノウカ</t>
    </rPh>
    <phoneticPr fontId="22"/>
  </si>
  <si>
    <t>10.0～20.0</t>
  </si>
  <si>
    <t xml:space="preserve"> 50～100</t>
  </si>
  <si>
    <t>販  売  農  家</t>
    <rPh sb="0" eb="1">
      <t>ハン</t>
    </rPh>
    <rPh sb="3" eb="4">
      <t>バイ</t>
    </rPh>
    <rPh sb="6" eb="7">
      <t>ノウ</t>
    </rPh>
    <rPh sb="9" eb="10">
      <t>イエ</t>
    </rPh>
    <phoneticPr fontId="19"/>
  </si>
  <si>
    <t>総　 農　 家</t>
    <rPh sb="0" eb="1">
      <t>ソウ</t>
    </rPh>
    <rPh sb="3" eb="4">
      <t>ノウ</t>
    </rPh>
    <rPh sb="6" eb="7">
      <t>イエ</t>
    </rPh>
    <phoneticPr fontId="19"/>
  </si>
  <si>
    <t>外形基準以上の規模の農業</t>
  </si>
  <si>
    <t>③果樹栽培面積</t>
    <rPh sb="1" eb="3">
      <t>カジュ</t>
    </rPh>
    <rPh sb="3" eb="5">
      <t>サイバイ</t>
    </rPh>
    <rPh sb="5" eb="7">
      <t>メンセキ</t>
    </rPh>
    <phoneticPr fontId="19"/>
  </si>
  <si>
    <t>農作業の受託の事業</t>
  </si>
  <si>
    <t>農業経営体とは、農産物の生産を行うか又は委託を受けて農作業を行い、生産又は作業に係る面積</t>
    <rPh sb="0" eb="2">
      <t>ノウギョウ</t>
    </rPh>
    <rPh sb="2" eb="4">
      <t>ケイエイ</t>
    </rPh>
    <rPh sb="4" eb="5">
      <t>タイ</t>
    </rPh>
    <rPh sb="8" eb="11">
      <t>ノウサンブツ</t>
    </rPh>
    <rPh sb="12" eb="14">
      <t>セイサン</t>
    </rPh>
    <rPh sb="15" eb="16">
      <t>オコナ</t>
    </rPh>
    <rPh sb="18" eb="19">
      <t>マタ</t>
    </rPh>
    <rPh sb="20" eb="22">
      <t>イタク</t>
    </rPh>
    <rPh sb="23" eb="24">
      <t>ウ</t>
    </rPh>
    <rPh sb="26" eb="29">
      <t>ノウサギョウ</t>
    </rPh>
    <rPh sb="30" eb="31">
      <t>オコナ</t>
    </rPh>
    <rPh sb="33" eb="35">
      <t>セイサン</t>
    </rPh>
    <rPh sb="35" eb="36">
      <t>マタ</t>
    </rPh>
    <rPh sb="37" eb="39">
      <t>サギョウ</t>
    </rPh>
    <rPh sb="40" eb="41">
      <t>カカ</t>
    </rPh>
    <phoneticPr fontId="19"/>
  </si>
  <si>
    <t>Ｘ</t>
  </si>
  <si>
    <t>自 給 的 農 家</t>
    <rPh sb="0" eb="1">
      <t>ジ</t>
    </rPh>
    <rPh sb="2" eb="3">
      <t>キュウ</t>
    </rPh>
    <rPh sb="4" eb="5">
      <t>テキ</t>
    </rPh>
    <rPh sb="6" eb="7">
      <t>ノウ</t>
    </rPh>
    <rPh sb="8" eb="9">
      <t>イエ</t>
    </rPh>
    <phoneticPr fontId="19"/>
  </si>
  <si>
    <t>平成</t>
    <rPh sb="0" eb="2">
      <t>ヘイセイ</t>
    </rPh>
    <phoneticPr fontId="19"/>
  </si>
  <si>
    <t>④露地花き栽培面積</t>
    <rPh sb="1" eb="3">
      <t>ロジ</t>
    </rPh>
    <rPh sb="3" eb="4">
      <t>カ</t>
    </rPh>
    <rPh sb="5" eb="7">
      <t>サイバイ</t>
    </rPh>
    <rPh sb="7" eb="9">
      <t>メンセキ</t>
    </rPh>
    <phoneticPr fontId="19"/>
  </si>
  <si>
    <t>　令和2年2月1日現在</t>
    <rPh sb="1" eb="3">
      <t>レイワ</t>
    </rPh>
    <phoneticPr fontId="29"/>
  </si>
  <si>
    <t>ぶどう</t>
  </si>
  <si>
    <t>平方メートル</t>
  </si>
  <si>
    <t>5.0～10.0</t>
  </si>
  <si>
    <t>資料：農林業センサス</t>
    <rPh sb="0" eb="2">
      <t>シリョウ</t>
    </rPh>
    <rPh sb="3" eb="6">
      <t>ノウリンギョウ</t>
    </rPh>
    <phoneticPr fontId="19"/>
  </si>
  <si>
    <t>20～29歳</t>
  </si>
  <si>
    <t>資料：農林業センサス</t>
  </si>
  <si>
    <t>注）</t>
    <rPh sb="0" eb="1">
      <t>チュウ</t>
    </rPh>
    <phoneticPr fontId="19"/>
  </si>
  <si>
    <t>畑</t>
    <rPh sb="0" eb="1">
      <t>ハタケ</t>
    </rPh>
    <phoneticPr fontId="19"/>
  </si>
  <si>
    <t>販売農家とは、経営耕地面積が30アール以上又は農産物販売金額が50万以上の農家</t>
    <rPh sb="0" eb="2">
      <t>ハンバイ</t>
    </rPh>
    <rPh sb="2" eb="4">
      <t>ノウカ</t>
    </rPh>
    <rPh sb="7" eb="9">
      <t>ケイエイ</t>
    </rPh>
    <rPh sb="9" eb="11">
      <t>コウチ</t>
    </rPh>
    <rPh sb="11" eb="13">
      <t>メンセキ</t>
    </rPh>
    <rPh sb="19" eb="21">
      <t>イジョウ</t>
    </rPh>
    <rPh sb="21" eb="22">
      <t>マタ</t>
    </rPh>
    <rPh sb="23" eb="26">
      <t>ノウサンブツ</t>
    </rPh>
    <rPh sb="26" eb="28">
      <t>ハンバイ</t>
    </rPh>
    <rPh sb="28" eb="30">
      <t>キンガク</t>
    </rPh>
    <phoneticPr fontId="19"/>
  </si>
  <si>
    <t>西洋
なし</t>
    <rPh sb="0" eb="2">
      <t>セイヨウ</t>
    </rPh>
    <phoneticPr fontId="29"/>
  </si>
  <si>
    <t>自給的農家とは、経営耕地面積が30アール未満かつ農産物販売金額が50万未満の農家</t>
    <rPh sb="0" eb="3">
      <t>ジキュウテキ</t>
    </rPh>
    <rPh sb="3" eb="5">
      <t>ノウカ</t>
    </rPh>
    <rPh sb="8" eb="10">
      <t>ケイエイ</t>
    </rPh>
    <rPh sb="10" eb="12">
      <t>コウチ</t>
    </rPh>
    <rPh sb="12" eb="14">
      <t>メンセキ</t>
    </rPh>
    <rPh sb="20" eb="22">
      <t>ミマン</t>
    </rPh>
    <rPh sb="24" eb="27">
      <t>ノウサンブツ</t>
    </rPh>
    <rPh sb="27" eb="29">
      <t>ハンバイ</t>
    </rPh>
    <rPh sb="29" eb="31">
      <t>キンガク</t>
    </rPh>
    <phoneticPr fontId="19"/>
  </si>
  <si>
    <t>⑤施設花き栽培面積</t>
    <rPh sb="1" eb="3">
      <t>シセツ</t>
    </rPh>
    <rPh sb="3" eb="4">
      <t>ハナ</t>
    </rPh>
    <rPh sb="5" eb="7">
      <t>サイバイ</t>
    </rPh>
    <rPh sb="7" eb="9">
      <t>メンセキ</t>
    </rPh>
    <phoneticPr fontId="19"/>
  </si>
  <si>
    <t>太井地区</t>
    <rPh sb="0" eb="1">
      <t>フト</t>
    </rPh>
    <rPh sb="1" eb="2">
      <t>イ</t>
    </rPh>
    <rPh sb="2" eb="4">
      <t>チク</t>
    </rPh>
    <phoneticPr fontId="30"/>
  </si>
  <si>
    <t>や頭数が、次の規定のいずれかに該当する事業を行う者</t>
  </si>
  <si>
    <t>・</t>
  </si>
  <si>
    <t>経営耕地面積が30アール以上の規模の農業</t>
  </si>
  <si>
    <t>笠原地区</t>
    <rPh sb="2" eb="4">
      <t>チク</t>
    </rPh>
    <phoneticPr fontId="30"/>
  </si>
  <si>
    <t>農産物の作付け面積又は栽培面積、家畜の飼養頭羽数その他の事業の規模が次の農業経営体の</t>
    <rPh sb="0" eb="3">
      <t>ノウサンブツ</t>
    </rPh>
    <rPh sb="4" eb="6">
      <t>サクツ</t>
    </rPh>
    <rPh sb="7" eb="9">
      <t>メンセキ</t>
    </rPh>
    <rPh sb="9" eb="10">
      <t>マタ</t>
    </rPh>
    <rPh sb="11" eb="13">
      <t>サイバイ</t>
    </rPh>
    <rPh sb="13" eb="15">
      <t>メンセキ</t>
    </rPh>
    <rPh sb="16" eb="18">
      <t>カチク</t>
    </rPh>
    <rPh sb="19" eb="23">
      <t>シヨウトハネ</t>
    </rPh>
    <rPh sb="23" eb="24">
      <t>カズ</t>
    </rPh>
    <rPh sb="26" eb="27">
      <t>タ</t>
    </rPh>
    <rPh sb="28" eb="30">
      <t>ジギョウ</t>
    </rPh>
    <rPh sb="31" eb="33">
      <t>キボ</t>
    </rPh>
    <rPh sb="34" eb="35">
      <t>ツギ</t>
    </rPh>
    <rPh sb="36" eb="38">
      <t>ノウギョウ</t>
    </rPh>
    <rPh sb="38" eb="40">
      <t>ケイエイ</t>
    </rPh>
    <rPh sb="40" eb="41">
      <t>カラダ</t>
    </rPh>
    <phoneticPr fontId="19"/>
  </si>
  <si>
    <t>屈巣地区</t>
    <rPh sb="0" eb="2">
      <t>クス</t>
    </rPh>
    <rPh sb="3" eb="4">
      <t>ク</t>
    </rPh>
    <phoneticPr fontId="30"/>
  </si>
  <si>
    <t>①露地野菜作付面</t>
    <rPh sb="1" eb="3">
      <t>ロジ</t>
    </rPh>
    <rPh sb="3" eb="5">
      <t>ヤサイ</t>
    </rPh>
    <rPh sb="5" eb="6">
      <t>サク</t>
    </rPh>
    <rPh sb="6" eb="7">
      <t>ヅ</t>
    </rPh>
    <rPh sb="7" eb="8">
      <t>メン</t>
    </rPh>
    <phoneticPr fontId="19"/>
  </si>
  <si>
    <t>その他の果樹</t>
    <rPh sb="2" eb="3">
      <t>タ</t>
    </rPh>
    <rPh sb="4" eb="6">
      <t>カジュ</t>
    </rPh>
    <phoneticPr fontId="29"/>
  </si>
  <si>
    <t>吹上地区</t>
    <rPh sb="0" eb="2">
      <t>フキアゲ</t>
    </rPh>
    <rPh sb="2" eb="4">
      <t>チク</t>
    </rPh>
    <phoneticPr fontId="30"/>
  </si>
  <si>
    <t>太井地区</t>
    <rPh sb="0" eb="1">
      <t>フトイ</t>
    </rPh>
    <rPh sb="1" eb="2">
      <t>イ</t>
    </rPh>
    <rPh sb="2" eb="4">
      <t>チク</t>
    </rPh>
    <phoneticPr fontId="30"/>
  </si>
  <si>
    <t>川里地域</t>
    <rPh sb="0" eb="2">
      <t>カワサト</t>
    </rPh>
    <rPh sb="2" eb="4">
      <t>チイキ</t>
    </rPh>
    <phoneticPr fontId="19"/>
  </si>
  <si>
    <t>②施設野菜栽培面積</t>
    <rPh sb="1" eb="3">
      <t>シセツ</t>
    </rPh>
    <rPh sb="3" eb="5">
      <t>ヤサイ</t>
    </rPh>
    <rPh sb="5" eb="7">
      <t>サイバイ</t>
    </rPh>
    <rPh sb="7" eb="9">
      <t>メンセキ</t>
    </rPh>
    <phoneticPr fontId="19"/>
  </si>
  <si>
    <t>⑧豚飼養頭数</t>
    <rPh sb="1" eb="2">
      <t>ブタ</t>
    </rPh>
    <rPh sb="2" eb="4">
      <t>シヨウ</t>
    </rPh>
    <rPh sb="4" eb="6">
      <t>アタマカズ</t>
    </rPh>
    <phoneticPr fontId="19"/>
  </si>
  <si>
    <t>3.　農家人口の推移</t>
    <rPh sb="3" eb="5">
      <t>ノウカ</t>
    </rPh>
    <rPh sb="5" eb="7">
      <t>ジンコウ</t>
    </rPh>
    <rPh sb="8" eb="10">
      <t>スイイ</t>
    </rPh>
    <phoneticPr fontId="19"/>
  </si>
  <si>
    <t>鴻巣市</t>
    <rPh sb="0" eb="3">
      <t>コウノスシ</t>
    </rPh>
    <phoneticPr fontId="19"/>
  </si>
  <si>
    <t>頭</t>
    <rPh sb="0" eb="1">
      <t>トウ</t>
    </rPh>
    <phoneticPr fontId="19"/>
  </si>
  <si>
    <t>⑦肥育牛飼養頭数</t>
    <rPh sb="1" eb="2">
      <t>ヒ</t>
    </rPh>
    <rPh sb="2" eb="3">
      <t>イク</t>
    </rPh>
    <rPh sb="3" eb="4">
      <t>ウシ</t>
    </rPh>
    <rPh sb="4" eb="6">
      <t>シヨウ</t>
    </rPh>
    <rPh sb="6" eb="8">
      <t>トウスウ</t>
    </rPh>
    <phoneticPr fontId="19"/>
  </si>
  <si>
    <t>箕田地区</t>
    <rPh sb="3" eb="4">
      <t>ク</t>
    </rPh>
    <phoneticPr fontId="30"/>
  </si>
  <si>
    <t>田間宮地区</t>
    <rPh sb="4" eb="5">
      <t>ク</t>
    </rPh>
    <phoneticPr fontId="30"/>
  </si>
  <si>
    <t>⑨採卵鶏飼養羽数</t>
    <rPh sb="1" eb="3">
      <t>サイラン</t>
    </rPh>
    <rPh sb="3" eb="4">
      <t>トリ</t>
    </rPh>
    <rPh sb="4" eb="6">
      <t>シヨウ</t>
    </rPh>
    <rPh sb="6" eb="7">
      <t>ハネ</t>
    </rPh>
    <rPh sb="7" eb="8">
      <t>カズ</t>
    </rPh>
    <phoneticPr fontId="19"/>
  </si>
  <si>
    <t>羽</t>
    <rPh sb="0" eb="1">
      <t>ハネ</t>
    </rPh>
    <phoneticPr fontId="19"/>
  </si>
  <si>
    <t>りんご</t>
  </si>
  <si>
    <t>飼養</t>
    <rPh sb="0" eb="1">
      <t>カ</t>
    </rPh>
    <rPh sb="1" eb="2">
      <t>オサム</t>
    </rPh>
    <phoneticPr fontId="29"/>
  </si>
  <si>
    <t>⑪その他</t>
    <rPh sb="3" eb="4">
      <t>タ</t>
    </rPh>
    <phoneticPr fontId="19"/>
  </si>
  <si>
    <t>相当する事業規模</t>
  </si>
  <si>
    <t>30～39歳</t>
  </si>
  <si>
    <t>0.3～0.5</t>
  </si>
  <si>
    <t>樹園地</t>
    <rPh sb="0" eb="1">
      <t>ジュ</t>
    </rPh>
    <rPh sb="1" eb="2">
      <t>エン</t>
    </rPh>
    <rPh sb="2" eb="3">
      <t>チ</t>
    </rPh>
    <phoneticPr fontId="19"/>
  </si>
  <si>
    <t>2.　経営耕地の状況</t>
    <rPh sb="3" eb="5">
      <t>ケイエイ</t>
    </rPh>
    <rPh sb="5" eb="7">
      <t>コウチ</t>
    </rPh>
    <rPh sb="8" eb="10">
      <t>ジョウキョウ</t>
    </rPh>
    <phoneticPr fontId="19"/>
  </si>
  <si>
    <t>面積単位／a　令和2年2月1日現在</t>
    <rPh sb="0" eb="2">
      <t>メンセキ</t>
    </rPh>
    <rPh sb="2" eb="4">
      <t>タンイ</t>
    </rPh>
    <rPh sb="7" eb="8">
      <t>レイ</t>
    </rPh>
    <rPh sb="8" eb="9">
      <t>ワ</t>
    </rPh>
    <rPh sb="10" eb="11">
      <t>ネン</t>
    </rPh>
    <rPh sb="12" eb="13">
      <t>ガツ</t>
    </rPh>
    <rPh sb="14" eb="15">
      <t>ヒ</t>
    </rPh>
    <rPh sb="15" eb="17">
      <t>ゲンザイ</t>
    </rPh>
    <phoneticPr fontId="19"/>
  </si>
  <si>
    <t>鴻巣市</t>
    <rPh sb="0" eb="3">
      <t>コウノスシ</t>
    </rPh>
    <phoneticPr fontId="22"/>
  </si>
  <si>
    <t>鴻巣市</t>
    <rPh sb="0" eb="3">
      <t>コウノスシ</t>
    </rPh>
    <phoneticPr fontId="30"/>
  </si>
  <si>
    <t>借入耕地面積</t>
    <rPh sb="0" eb="2">
      <t>カリイレ</t>
    </rPh>
    <rPh sb="2" eb="4">
      <t>コウチ</t>
    </rPh>
    <rPh sb="4" eb="6">
      <t>メンセキ</t>
    </rPh>
    <phoneticPr fontId="19"/>
  </si>
  <si>
    <t>地区名</t>
    <rPh sb="0" eb="3">
      <t>チクメイ</t>
    </rPh>
    <phoneticPr fontId="19"/>
  </si>
  <si>
    <t>花き類花　木  　</t>
    <rPh sb="0" eb="1">
      <t>カキ</t>
    </rPh>
    <rPh sb="2" eb="3">
      <t>ルイ</t>
    </rPh>
    <rPh sb="3" eb="6">
      <t>カキ</t>
    </rPh>
    <phoneticPr fontId="29"/>
  </si>
  <si>
    <t>経　営　耕　地</t>
    <rPh sb="0" eb="1">
      <t>ヘ</t>
    </rPh>
    <rPh sb="2" eb="3">
      <t>エイ</t>
    </rPh>
    <rPh sb="4" eb="5">
      <t>コウ</t>
    </rPh>
    <rPh sb="6" eb="7">
      <t>チ</t>
    </rPh>
    <phoneticPr fontId="19"/>
  </si>
  <si>
    <t>1経営体当たりの経営耕地面積</t>
    <rPh sb="1" eb="3">
      <t>ケイエイ</t>
    </rPh>
    <rPh sb="3" eb="4">
      <t>タイ</t>
    </rPh>
    <rPh sb="4" eb="5">
      <t>ア</t>
    </rPh>
    <rPh sb="8" eb="10">
      <t>ケイエイ</t>
    </rPh>
    <rPh sb="10" eb="12">
      <t>コウチ</t>
    </rPh>
    <rPh sb="12" eb="14">
      <t>メンセキ</t>
    </rPh>
    <phoneticPr fontId="19"/>
  </si>
  <si>
    <t>借入耕地のある経営体数</t>
    <rPh sb="0" eb="2">
      <t>カリイレ</t>
    </rPh>
    <rPh sb="2" eb="4">
      <t>コウチ</t>
    </rPh>
    <rPh sb="7" eb="10">
      <t>ケイエイタイ</t>
    </rPh>
    <rPh sb="10" eb="11">
      <t>カズ</t>
    </rPh>
    <phoneticPr fontId="19"/>
  </si>
  <si>
    <t>経営体数</t>
    <rPh sb="0" eb="3">
      <t>ケイエイタイ</t>
    </rPh>
    <rPh sb="3" eb="4">
      <t>スウ</t>
    </rPh>
    <phoneticPr fontId="19"/>
  </si>
  <si>
    <t>経営耕地面積</t>
    <rPh sb="0" eb="2">
      <t>ケイエイ</t>
    </rPh>
    <rPh sb="2" eb="4">
      <t>コウチ</t>
    </rPh>
    <rPh sb="4" eb="6">
      <t>メンセキ</t>
    </rPh>
    <phoneticPr fontId="19"/>
  </si>
  <si>
    <t>下忍地区</t>
    <rPh sb="0" eb="2">
      <t>シモオシ</t>
    </rPh>
    <rPh sb="3" eb="4">
      <t>ク</t>
    </rPh>
    <phoneticPr fontId="30"/>
  </si>
  <si>
    <t>鴻巣地区</t>
    <rPh sb="3" eb="4">
      <t>ク</t>
    </rPh>
    <phoneticPr fontId="30"/>
  </si>
  <si>
    <t>馬室地区</t>
    <rPh sb="3" eb="4">
      <t>ク</t>
    </rPh>
    <phoneticPr fontId="30"/>
  </si>
  <si>
    <t>太井地区</t>
    <rPh sb="0" eb="1">
      <t>フトイ</t>
    </rPh>
    <rPh sb="1" eb="2">
      <t>イ</t>
    </rPh>
    <rPh sb="3" eb="4">
      <t>ク</t>
    </rPh>
    <phoneticPr fontId="30"/>
  </si>
  <si>
    <t>広田地区</t>
    <rPh sb="0" eb="2">
      <t>ヒロタ</t>
    </rPh>
    <rPh sb="2" eb="4">
      <t>チク</t>
    </rPh>
    <phoneticPr fontId="30"/>
  </si>
  <si>
    <t>共和地区</t>
    <rPh sb="0" eb="2">
      <t>キョウワ</t>
    </rPh>
    <rPh sb="2" eb="4">
      <t>チク</t>
    </rPh>
    <phoneticPr fontId="30"/>
  </si>
  <si>
    <t>単位／人　各年2月1日現在</t>
    <rPh sb="0" eb="2">
      <t>タンイ</t>
    </rPh>
    <rPh sb="3" eb="4">
      <t>ヒト</t>
    </rPh>
    <rPh sb="5" eb="7">
      <t>カクネン</t>
    </rPh>
    <rPh sb="8" eb="9">
      <t>ガツ</t>
    </rPh>
    <rPh sb="10" eb="11">
      <t>ヒ</t>
    </rPh>
    <rPh sb="11" eb="13">
      <t>ゲンザイ</t>
    </rPh>
    <phoneticPr fontId="19"/>
  </si>
  <si>
    <t>地域名及び年</t>
    <rPh sb="0" eb="2">
      <t>チイキ</t>
    </rPh>
    <rPh sb="2" eb="3">
      <t>メイ</t>
    </rPh>
    <rPh sb="3" eb="4">
      <t>オヨ</t>
    </rPh>
    <rPh sb="5" eb="6">
      <t>ネン</t>
    </rPh>
    <phoneticPr fontId="19"/>
  </si>
  <si>
    <t>男女計</t>
    <rPh sb="0" eb="2">
      <t>ダンジョ</t>
    </rPh>
    <rPh sb="2" eb="3">
      <t>ケイ</t>
    </rPh>
    <phoneticPr fontId="19"/>
  </si>
  <si>
    <t>男</t>
    <rPh sb="0" eb="1">
      <t>オトコ</t>
    </rPh>
    <phoneticPr fontId="19"/>
  </si>
  <si>
    <t>女</t>
    <rPh sb="0" eb="1">
      <t>ダンジョ</t>
    </rPh>
    <phoneticPr fontId="19"/>
  </si>
  <si>
    <t>人数</t>
    <rPh sb="0" eb="2">
      <t>ニンズウ</t>
    </rPh>
    <phoneticPr fontId="19"/>
  </si>
  <si>
    <t>令和2年2月1日現在</t>
    <rPh sb="0" eb="1">
      <t>レイ</t>
    </rPh>
    <rPh sb="1" eb="2">
      <t>ワ</t>
    </rPh>
    <phoneticPr fontId="29"/>
  </si>
  <si>
    <t>鴻巣地域</t>
    <rPh sb="0" eb="2">
      <t>コウノス</t>
    </rPh>
    <rPh sb="2" eb="4">
      <t>チイキ</t>
    </rPh>
    <phoneticPr fontId="19"/>
  </si>
  <si>
    <t>（旧鴻巣市）</t>
    <rPh sb="1" eb="2">
      <t>キュウ</t>
    </rPh>
    <rPh sb="2" eb="5">
      <t>コウノスシ</t>
    </rPh>
    <phoneticPr fontId="19"/>
  </si>
  <si>
    <t>吹上地域</t>
    <rPh sb="0" eb="2">
      <t>フキアゲ</t>
    </rPh>
    <rPh sb="2" eb="4">
      <t>チイキ</t>
    </rPh>
    <phoneticPr fontId="19"/>
  </si>
  <si>
    <t>（旧吹上町）</t>
    <rPh sb="1" eb="2">
      <t>キュウ</t>
    </rPh>
    <rPh sb="2" eb="5">
      <t>フキアゲマチ</t>
    </rPh>
    <phoneticPr fontId="19"/>
  </si>
  <si>
    <t>（旧川里町）</t>
    <rPh sb="1" eb="2">
      <t>キュウ</t>
    </rPh>
    <rPh sb="2" eb="3">
      <t>カワ</t>
    </rPh>
    <rPh sb="3" eb="4">
      <t>サト</t>
    </rPh>
    <rPh sb="4" eb="5">
      <t>マチ</t>
    </rPh>
    <phoneticPr fontId="19"/>
  </si>
  <si>
    <t>3000～5000</t>
  </si>
  <si>
    <t>対前回
増減率(%)</t>
    <rPh sb="0" eb="1">
      <t>タイ</t>
    </rPh>
    <rPh sb="1" eb="3">
      <t>ゼンカイ</t>
    </rPh>
    <rPh sb="6" eb="7">
      <t>リツ</t>
    </rPh>
    <phoneticPr fontId="19"/>
  </si>
  <si>
    <t>地区名</t>
    <rPh sb="0" eb="2">
      <t>チク</t>
    </rPh>
    <rPh sb="2" eb="3">
      <t>メイ</t>
    </rPh>
    <phoneticPr fontId="29"/>
  </si>
  <si>
    <t>令和</t>
    <rPh sb="0" eb="2">
      <t>レイワ</t>
    </rPh>
    <phoneticPr fontId="19"/>
  </si>
  <si>
    <t>3～5</t>
  </si>
  <si>
    <t>1000～3000</t>
  </si>
  <si>
    <t>注）平成22・27年については販売農家の世帯員数を掲載</t>
    <rPh sb="0" eb="1">
      <t>チュウ</t>
    </rPh>
    <rPh sb="2" eb="4">
      <t>ヘイセイ</t>
    </rPh>
    <rPh sb="9" eb="10">
      <t>ネン</t>
    </rPh>
    <rPh sb="15" eb="17">
      <t>ハンバイ</t>
    </rPh>
    <rPh sb="17" eb="19">
      <t>ノウカ</t>
    </rPh>
    <rPh sb="20" eb="23">
      <t>セタイイン</t>
    </rPh>
    <rPh sb="23" eb="24">
      <t>スウ</t>
    </rPh>
    <rPh sb="25" eb="27">
      <t>ケイサイ</t>
    </rPh>
    <phoneticPr fontId="19"/>
  </si>
  <si>
    <t>注）令和2年については個人経営体の世帯員数を掲載</t>
    <rPh sb="0" eb="1">
      <t>チュウ</t>
    </rPh>
    <rPh sb="2" eb="4">
      <t>レイワ</t>
    </rPh>
    <rPh sb="5" eb="6">
      <t>ネン</t>
    </rPh>
    <rPh sb="11" eb="13">
      <t>コジン</t>
    </rPh>
    <rPh sb="13" eb="16">
      <t>ケイエイタイ</t>
    </rPh>
    <rPh sb="17" eb="20">
      <t>セタイイン</t>
    </rPh>
    <rPh sb="20" eb="21">
      <t>スウ</t>
    </rPh>
    <rPh sb="22" eb="24">
      <t>ケイサイ</t>
    </rPh>
    <phoneticPr fontId="19"/>
  </si>
  <si>
    <t>4.　経営耕地面積規模別経営体数</t>
    <rPh sb="7" eb="9">
      <t>メンセキ</t>
    </rPh>
    <rPh sb="9" eb="11">
      <t>キボ</t>
    </rPh>
    <rPh sb="11" eb="12">
      <t>ベツ</t>
    </rPh>
    <rPh sb="12" eb="15">
      <t>ケイエイタイ</t>
    </rPh>
    <rPh sb="15" eb="16">
      <t>スウ</t>
    </rPh>
    <phoneticPr fontId="30"/>
  </si>
  <si>
    <t>　令和2年2月1日現在</t>
    <rPh sb="1" eb="3">
      <t>レイワ</t>
    </rPh>
    <phoneticPr fontId="30"/>
  </si>
  <si>
    <t>地区名</t>
    <rPh sb="0" eb="2">
      <t>チク</t>
    </rPh>
    <rPh sb="2" eb="3">
      <t>メイ</t>
    </rPh>
    <phoneticPr fontId="30"/>
  </si>
  <si>
    <t>経営体数</t>
    <rPh sb="0" eb="3">
      <t>ケイエイタイ</t>
    </rPh>
    <rPh sb="3" eb="4">
      <t>スウ</t>
    </rPh>
    <phoneticPr fontId="30"/>
  </si>
  <si>
    <t>経営耕地なし</t>
    <rPh sb="0" eb="2">
      <t>ケイエイ</t>
    </rPh>
    <rPh sb="2" eb="4">
      <t>コウチ</t>
    </rPh>
    <phoneticPr fontId="30"/>
  </si>
  <si>
    <t>0.3ha未 満</t>
    <rPh sb="5" eb="8">
      <t>ミマン</t>
    </rPh>
    <phoneticPr fontId="30"/>
  </si>
  <si>
    <t>屈巣地区</t>
    <rPh sb="0" eb="2">
      <t>クス</t>
    </rPh>
    <rPh sb="2" eb="4">
      <t>チク</t>
    </rPh>
    <phoneticPr fontId="30"/>
  </si>
  <si>
    <t>0.5～1.0</t>
  </si>
  <si>
    <t>1.0～1.5</t>
  </si>
  <si>
    <t>1.5～2.0</t>
  </si>
  <si>
    <t>3.0～5.0</t>
  </si>
  <si>
    <t>20.0　以上</t>
    <rPh sb="5" eb="7">
      <t>イジョウ</t>
    </rPh>
    <phoneticPr fontId="30"/>
  </si>
  <si>
    <t>データを活用した農業を行っている</t>
    <rPh sb="4" eb="6">
      <t>カツヨウ</t>
    </rPh>
    <rPh sb="8" eb="10">
      <t>ノウギョウ</t>
    </rPh>
    <rPh sb="11" eb="12">
      <t>オコナ</t>
    </rPh>
    <phoneticPr fontId="29"/>
  </si>
  <si>
    <t>小谷地区</t>
    <rPh sb="0" eb="2">
      <t>コタニ</t>
    </rPh>
    <rPh sb="2" eb="4">
      <t>チク</t>
    </rPh>
    <phoneticPr fontId="30"/>
  </si>
  <si>
    <t>下忍地区</t>
    <rPh sb="0" eb="2">
      <t>シモオシ</t>
    </rPh>
    <rPh sb="2" eb="4">
      <t>チク</t>
    </rPh>
    <phoneticPr fontId="30"/>
  </si>
  <si>
    <t>5.　農産物販売金額規模別経営体数</t>
    <rPh sb="3" eb="6">
      <t>ノウサンブツ</t>
    </rPh>
    <rPh sb="6" eb="8">
      <t>ハンバイ</t>
    </rPh>
    <rPh sb="8" eb="10">
      <t>キンガク</t>
    </rPh>
    <rPh sb="10" eb="13">
      <t>キボベツ</t>
    </rPh>
    <rPh sb="13" eb="16">
      <t>ケイエイタイ</t>
    </rPh>
    <rPh sb="16" eb="17">
      <t>スウ</t>
    </rPh>
    <phoneticPr fontId="30"/>
  </si>
  <si>
    <t>販売　なし</t>
    <rPh sb="0" eb="2">
      <t>ハンバイ</t>
    </rPh>
    <phoneticPr fontId="30"/>
  </si>
  <si>
    <t>50万円未満</t>
    <rPh sb="2" eb="4">
      <t>マンエン</t>
    </rPh>
    <rPh sb="4" eb="6">
      <t>ミマン</t>
    </rPh>
    <phoneticPr fontId="30"/>
  </si>
  <si>
    <t>日本
なし</t>
    <rPh sb="0" eb="2">
      <t>ニホン</t>
    </rPh>
    <phoneticPr fontId="29"/>
  </si>
  <si>
    <t>100～300</t>
  </si>
  <si>
    <t>300～500</t>
  </si>
  <si>
    <t>500～1000</t>
  </si>
  <si>
    <t>吹上地区</t>
    <rPh sb="0" eb="2">
      <t>フキアゲ</t>
    </rPh>
    <rPh sb="3" eb="4">
      <t>ク</t>
    </rPh>
    <phoneticPr fontId="30"/>
  </si>
  <si>
    <t>5000万～　　1億円</t>
    <rPh sb="4" eb="5">
      <t>マン</t>
    </rPh>
    <rPh sb="9" eb="10">
      <t>オク</t>
    </rPh>
    <rPh sb="10" eb="11">
      <t>エン</t>
    </rPh>
    <phoneticPr fontId="30"/>
  </si>
  <si>
    <t>1～2</t>
  </si>
  <si>
    <t>2～3</t>
  </si>
  <si>
    <t>5億円以上</t>
    <rPh sb="1" eb="2">
      <t>オク</t>
    </rPh>
    <rPh sb="2" eb="3">
      <t>エン</t>
    </rPh>
    <rPh sb="3" eb="5">
      <t>イジョウ</t>
    </rPh>
    <phoneticPr fontId="30"/>
  </si>
  <si>
    <t>各年2月1日現在</t>
  </si>
  <si>
    <t>地域名及び年</t>
    <rPh sb="0" eb="3">
      <t>チイキメイ</t>
    </rPh>
    <rPh sb="3" eb="4">
      <t>オヨ</t>
    </rPh>
    <phoneticPr fontId="22"/>
  </si>
  <si>
    <t>総　数</t>
    <rPh sb="0" eb="1">
      <t>フサ</t>
    </rPh>
    <rPh sb="2" eb="3">
      <t>カズ</t>
    </rPh>
    <phoneticPr fontId="22"/>
  </si>
  <si>
    <t>15～19歳</t>
    <rPh sb="5" eb="6">
      <t>サイ</t>
    </rPh>
    <phoneticPr fontId="22"/>
  </si>
  <si>
    <t>40～49歳</t>
  </si>
  <si>
    <t>50～59歳</t>
  </si>
  <si>
    <t>60～64歳</t>
  </si>
  <si>
    <r>
      <rPr>
        <sz val="8"/>
        <rFont val="ＭＳ 明朝"/>
        <family val="1"/>
        <charset val="128"/>
      </rPr>
      <t>鴻巣地域</t>
    </r>
    <r>
      <rPr>
        <sz val="6"/>
        <rFont val="ＭＳ 明朝"/>
        <family val="1"/>
        <charset val="128"/>
      </rPr>
      <t>(旧鴻巣市)</t>
    </r>
    <rPh sb="0" eb="1">
      <t>コウ</t>
    </rPh>
    <rPh sb="1" eb="2">
      <t>ス</t>
    </rPh>
    <rPh sb="2" eb="4">
      <t>チイキ</t>
    </rPh>
    <rPh sb="5" eb="6">
      <t>キュウ</t>
    </rPh>
    <rPh sb="6" eb="9">
      <t>コウノスシ</t>
    </rPh>
    <phoneticPr fontId="19"/>
  </si>
  <si>
    <t>果樹類</t>
    <rPh sb="0" eb="2">
      <t>カジュ</t>
    </rPh>
    <rPh sb="2" eb="3">
      <t>ルイ</t>
    </rPh>
    <phoneticPr fontId="22"/>
  </si>
  <si>
    <t>乳用牛</t>
    <rPh sb="0" eb="2">
      <t>ニュウヨウ</t>
    </rPh>
    <rPh sb="2" eb="3">
      <t>ギュウ</t>
    </rPh>
    <phoneticPr fontId="29"/>
  </si>
  <si>
    <t>65～69歳</t>
  </si>
  <si>
    <t>70歳以上</t>
    <rPh sb="3" eb="5">
      <t>イジョウ</t>
    </rPh>
    <phoneticPr fontId="22"/>
  </si>
  <si>
    <t>総農家等農家とは、経営耕地面積が10アール以上の農業を営む世帯又は経営耕地面積が10アール未満</t>
    <rPh sb="0" eb="1">
      <t>ソウ</t>
    </rPh>
    <rPh sb="1" eb="3">
      <t>ノウカ</t>
    </rPh>
    <rPh sb="3" eb="4">
      <t>トウ</t>
    </rPh>
    <rPh sb="4" eb="6">
      <t>ノウカ</t>
    </rPh>
    <rPh sb="9" eb="11">
      <t>ケイエイ</t>
    </rPh>
    <rPh sb="11" eb="13">
      <t>コウチ</t>
    </rPh>
    <rPh sb="13" eb="15">
      <t>メンセキ</t>
    </rPh>
    <rPh sb="21" eb="23">
      <t>イジョウ</t>
    </rPh>
    <rPh sb="24" eb="26">
      <t>ノウギョウ</t>
    </rPh>
    <rPh sb="27" eb="28">
      <t>イトナ</t>
    </rPh>
    <rPh sb="29" eb="31">
      <t>セタイ</t>
    </rPh>
    <rPh sb="31" eb="32">
      <t>マタ</t>
    </rPh>
    <rPh sb="33" eb="35">
      <t>ケイエイ</t>
    </rPh>
    <rPh sb="35" eb="37">
      <t>コウチ</t>
    </rPh>
    <rPh sb="37" eb="39">
      <t>メンセキ</t>
    </rPh>
    <rPh sb="45" eb="47">
      <t>ミマン</t>
    </rPh>
    <phoneticPr fontId="19"/>
  </si>
  <si>
    <r>
      <rPr>
        <sz val="8"/>
        <rFont val="ＭＳ 明朝"/>
        <family val="1"/>
        <charset val="128"/>
      </rPr>
      <t>吹上地域</t>
    </r>
    <r>
      <rPr>
        <sz val="6"/>
        <rFont val="ＭＳ 明朝"/>
        <family val="1"/>
        <charset val="128"/>
      </rPr>
      <t>(旧吹上町)</t>
    </r>
    <rPh sb="0" eb="2">
      <t>フキアゲ</t>
    </rPh>
    <rPh sb="2" eb="4">
      <t>チイキ</t>
    </rPh>
    <rPh sb="5" eb="6">
      <t>キュウ</t>
    </rPh>
    <rPh sb="6" eb="8">
      <t>フキアゲ</t>
    </rPh>
    <rPh sb="8" eb="9">
      <t>マチ</t>
    </rPh>
    <phoneticPr fontId="19"/>
  </si>
  <si>
    <r>
      <rPr>
        <sz val="8"/>
        <rFont val="ＭＳ 明朝"/>
        <family val="1"/>
        <charset val="128"/>
      </rPr>
      <t>川里地域</t>
    </r>
    <r>
      <rPr>
        <sz val="6"/>
        <rFont val="ＭＳ 明朝"/>
        <family val="1"/>
        <charset val="128"/>
      </rPr>
      <t>(旧川里町)</t>
    </r>
    <rPh sb="0" eb="1">
      <t>カワ</t>
    </rPh>
    <rPh sb="1" eb="2">
      <t>サト</t>
    </rPh>
    <rPh sb="2" eb="4">
      <t>チイキ</t>
    </rPh>
    <rPh sb="5" eb="6">
      <t>キュウ</t>
    </rPh>
    <rPh sb="6" eb="7">
      <t>カワ</t>
    </rPh>
    <rPh sb="7" eb="8">
      <t>サト</t>
    </rPh>
    <rPh sb="8" eb="9">
      <t>マチ</t>
    </rPh>
    <phoneticPr fontId="19"/>
  </si>
  <si>
    <t>10.　データを活用した農業を行っている経営体数</t>
    <rPh sb="8" eb="10">
      <t>カツヨウ</t>
    </rPh>
    <rPh sb="12" eb="14">
      <t>ノウギョウ</t>
    </rPh>
    <rPh sb="15" eb="16">
      <t>オコナ</t>
    </rPh>
    <rPh sb="20" eb="23">
      <t>ケイエイタイ</t>
    </rPh>
    <rPh sb="23" eb="24">
      <t>カズ</t>
    </rPh>
    <phoneticPr fontId="29"/>
  </si>
  <si>
    <t>注）令和2年については年齢別農業従事者数（個人経営体）を掲載</t>
    <rPh sb="0" eb="1">
      <t>チュウ</t>
    </rPh>
    <rPh sb="2" eb="4">
      <t>レイワ</t>
    </rPh>
    <rPh sb="5" eb="6">
      <t>ネン</t>
    </rPh>
    <rPh sb="11" eb="13">
      <t>ネンレイ</t>
    </rPh>
    <rPh sb="13" eb="14">
      <t>ベツ</t>
    </rPh>
    <rPh sb="14" eb="16">
      <t>ノウギョウ</t>
    </rPh>
    <rPh sb="16" eb="19">
      <t>ジュウジシャ</t>
    </rPh>
    <rPh sb="19" eb="20">
      <t>カズ</t>
    </rPh>
    <rPh sb="21" eb="23">
      <t>コジン</t>
    </rPh>
    <rPh sb="23" eb="26">
      <t>ケイエイタイ</t>
    </rPh>
    <rPh sb="28" eb="30">
      <t>ケイサイ</t>
    </rPh>
    <phoneticPr fontId="19"/>
  </si>
  <si>
    <t>地区名</t>
    <rPh sb="0" eb="2">
      <t>チク</t>
    </rPh>
    <rPh sb="2" eb="3">
      <t>メイ</t>
    </rPh>
    <phoneticPr fontId="19"/>
  </si>
  <si>
    <t>くり</t>
  </si>
  <si>
    <t>7.　販売目的で作付け（栽培）した作物の類別作付（栽培）面積</t>
    <rPh sb="3" eb="5">
      <t>ハンバイ</t>
    </rPh>
    <rPh sb="5" eb="7">
      <t>モクテキ</t>
    </rPh>
    <rPh sb="8" eb="9">
      <t>サク</t>
    </rPh>
    <rPh sb="9" eb="10">
      <t>ヅ</t>
    </rPh>
    <rPh sb="12" eb="14">
      <t>サイバイ</t>
    </rPh>
    <rPh sb="17" eb="19">
      <t>サクモツ</t>
    </rPh>
    <rPh sb="20" eb="22">
      <t>ルイベツ</t>
    </rPh>
    <rPh sb="22" eb="23">
      <t>サク</t>
    </rPh>
    <rPh sb="23" eb="24">
      <t>ヅ</t>
    </rPh>
    <rPh sb="25" eb="27">
      <t>サイバイ</t>
    </rPh>
    <rPh sb="28" eb="30">
      <t>メンセキ</t>
    </rPh>
    <phoneticPr fontId="29"/>
  </si>
  <si>
    <t>単位／a　令和2年2月1日現在</t>
    <rPh sb="0" eb="2">
      <t>タンイ</t>
    </rPh>
    <rPh sb="5" eb="7">
      <t>レイワ</t>
    </rPh>
    <phoneticPr fontId="29"/>
  </si>
  <si>
    <r>
      <t>作</t>
    </r>
    <r>
      <rPr>
        <sz val="10"/>
        <rFont val="ＭＳ 明朝"/>
        <family val="1"/>
        <charset val="128"/>
      </rPr>
      <t xml:space="preserve">  付
（</t>
    </r>
    <r>
      <rPr>
        <sz val="9"/>
        <rFont val="ＭＳ 明朝"/>
        <family val="1"/>
        <charset val="128"/>
      </rPr>
      <t xml:space="preserve">栽 培）
</t>
    </r>
    <r>
      <rPr>
        <sz val="10"/>
        <rFont val="ＭＳ 明朝"/>
        <family val="1"/>
        <charset val="128"/>
      </rPr>
      <t xml:space="preserve">面  積 </t>
    </r>
    <rPh sb="0" eb="1">
      <t>サク</t>
    </rPh>
    <rPh sb="3" eb="4">
      <t>ヅ</t>
    </rPh>
    <rPh sb="6" eb="7">
      <t>サイ</t>
    </rPh>
    <rPh sb="8" eb="9">
      <t>ツチカウ</t>
    </rPh>
    <rPh sb="11" eb="12">
      <t>メン</t>
    </rPh>
    <rPh sb="14" eb="15">
      <t>セキ</t>
    </rPh>
    <phoneticPr fontId="29"/>
  </si>
  <si>
    <t>稲</t>
    <rPh sb="0" eb="1">
      <t>イネ</t>
    </rPh>
    <phoneticPr fontId="29"/>
  </si>
  <si>
    <t>麦類</t>
    <rPh sb="0" eb="2">
      <t>ムギルイ</t>
    </rPh>
    <phoneticPr fontId="29"/>
  </si>
  <si>
    <t>△ 1,795</t>
  </si>
  <si>
    <t>雑穀</t>
    <rPh sb="0" eb="2">
      <t>ザッコク</t>
    </rPh>
    <phoneticPr fontId="29"/>
  </si>
  <si>
    <t>いも類</t>
    <rPh sb="2" eb="3">
      <t>ルイ</t>
    </rPh>
    <phoneticPr fontId="29"/>
  </si>
  <si>
    <t>豆類</t>
    <rPh sb="0" eb="2">
      <t>マメルイ</t>
    </rPh>
    <phoneticPr fontId="29"/>
  </si>
  <si>
    <t>工　芸
農作物</t>
    <rPh sb="0" eb="1">
      <t>コウ</t>
    </rPh>
    <rPh sb="2" eb="3">
      <t>ゲイ</t>
    </rPh>
    <rPh sb="4" eb="6">
      <t>ノウサク</t>
    </rPh>
    <rPh sb="6" eb="7">
      <t>ブツ</t>
    </rPh>
    <phoneticPr fontId="29"/>
  </si>
  <si>
    <t>野菜類</t>
    <rPh sb="0" eb="3">
      <t>ヤサイルイ</t>
    </rPh>
    <phoneticPr fontId="29"/>
  </si>
  <si>
    <t>その他の作物</t>
    <rPh sb="0" eb="3">
      <t>ソノタ</t>
    </rPh>
    <rPh sb="4" eb="6">
      <t>サクモツ</t>
    </rPh>
    <phoneticPr fontId="29"/>
  </si>
  <si>
    <t>8.　販売目的で栽培した果樹の栽培経営体数</t>
    <rPh sb="3" eb="5">
      <t>ハンバイ</t>
    </rPh>
    <rPh sb="5" eb="7">
      <t>モクテキ</t>
    </rPh>
    <rPh sb="8" eb="10">
      <t>サイバイ</t>
    </rPh>
    <rPh sb="12" eb="14">
      <t>カジュ</t>
    </rPh>
    <rPh sb="15" eb="17">
      <t>サイバイ</t>
    </rPh>
    <rPh sb="17" eb="19">
      <t>ケイエイ</t>
    </rPh>
    <rPh sb="19" eb="20">
      <t>タイ</t>
    </rPh>
    <rPh sb="20" eb="21">
      <t>スウ</t>
    </rPh>
    <phoneticPr fontId="29"/>
  </si>
  <si>
    <t>地区名</t>
    <rPh sb="2" eb="3">
      <t>メイ</t>
    </rPh>
    <phoneticPr fontId="29"/>
  </si>
  <si>
    <t>△ 3,611</t>
  </si>
  <si>
    <t>温　州
みかん</t>
    <rPh sb="0" eb="1">
      <t>アツシ</t>
    </rPh>
    <rPh sb="2" eb="3">
      <t>シュウ</t>
    </rPh>
    <phoneticPr fontId="29"/>
  </si>
  <si>
    <t>そ の 他
かんきつ</t>
    <rPh sb="4" eb="5">
      <t>タ</t>
    </rPh>
    <phoneticPr fontId="29"/>
  </si>
  <si>
    <t>もも</t>
  </si>
  <si>
    <t>かき</t>
  </si>
  <si>
    <t>うめ</t>
  </si>
  <si>
    <t>ｷｳｲ
ﾌﾙｰﾂ</t>
  </si>
  <si>
    <t>広田地区</t>
    <rPh sb="0" eb="2">
      <t>ヒロタ</t>
    </rPh>
    <rPh sb="3" eb="4">
      <t>ク</t>
    </rPh>
    <phoneticPr fontId="30"/>
  </si>
  <si>
    <t>共和地区</t>
    <rPh sb="0" eb="2">
      <t>キョウワ</t>
    </rPh>
    <rPh sb="3" eb="4">
      <t>ク</t>
    </rPh>
    <phoneticPr fontId="30"/>
  </si>
  <si>
    <t>9.　家畜飼養農家数と頭数</t>
    <rPh sb="3" eb="5">
      <t>カチク</t>
    </rPh>
    <rPh sb="5" eb="7">
      <t>シヨウ</t>
    </rPh>
    <rPh sb="11" eb="12">
      <t>アタマ</t>
    </rPh>
    <phoneticPr fontId="29"/>
  </si>
  <si>
    <t>地区名</t>
  </si>
  <si>
    <t>肉用牛</t>
    <rPh sb="0" eb="2">
      <t>ニクヨウ</t>
    </rPh>
    <rPh sb="2" eb="3">
      <t>ギュウ</t>
    </rPh>
    <phoneticPr fontId="29"/>
  </si>
  <si>
    <t>豚</t>
    <rPh sb="0" eb="1">
      <t>ブタ</t>
    </rPh>
    <phoneticPr fontId="29"/>
  </si>
  <si>
    <t>採卵鶏</t>
    <rPh sb="0" eb="1">
      <t>サイ</t>
    </rPh>
    <rPh sb="1" eb="2">
      <t>ラン</t>
    </rPh>
    <rPh sb="2" eb="3">
      <t>ケイ</t>
    </rPh>
    <phoneticPr fontId="29"/>
  </si>
  <si>
    <t>ブロイラー</t>
  </si>
  <si>
    <t>飼養経
営体数</t>
    <rPh sb="0" eb="2">
      <t>シヨウ</t>
    </rPh>
    <rPh sb="2" eb="3">
      <t>キョウ</t>
    </rPh>
    <rPh sb="4" eb="5">
      <t>エイ</t>
    </rPh>
    <rPh sb="5" eb="6">
      <t>タイ</t>
    </rPh>
    <rPh sb="6" eb="7">
      <t>スウ</t>
    </rPh>
    <phoneticPr fontId="29"/>
  </si>
  <si>
    <t>出荷した経営体数</t>
    <rPh sb="0" eb="2">
      <t>シュッカ</t>
    </rPh>
    <rPh sb="4" eb="5">
      <t>キョウ</t>
    </rPh>
    <rPh sb="5" eb="6">
      <t>エイ</t>
    </rPh>
    <rPh sb="6" eb="7">
      <t>タイ</t>
    </rPh>
    <rPh sb="7" eb="8">
      <t>スウ</t>
    </rPh>
    <phoneticPr fontId="29"/>
  </si>
  <si>
    <t>出荷</t>
    <rPh sb="0" eb="2">
      <t>シュッカ</t>
    </rPh>
    <phoneticPr fontId="29"/>
  </si>
  <si>
    <t>頭数</t>
    <rPh sb="0" eb="2">
      <t>トウスウ</t>
    </rPh>
    <phoneticPr fontId="29"/>
  </si>
  <si>
    <t>羽数</t>
    <rPh sb="0" eb="1">
      <t>ハネ</t>
    </rPh>
    <rPh sb="1" eb="2">
      <t>カズ</t>
    </rPh>
    <phoneticPr fontId="29"/>
  </si>
  <si>
    <t>Ⅹ</t>
  </si>
  <si>
    <t>データを活用した農業を行っていない</t>
    <rPh sb="4" eb="6">
      <t>カツヨウ</t>
    </rPh>
    <rPh sb="8" eb="10">
      <t>ノウギョウ</t>
    </rPh>
    <rPh sb="11" eb="12">
      <t>オコナ</t>
    </rPh>
    <phoneticPr fontId="29"/>
  </si>
  <si>
    <t>データを取得して活用</t>
    <rPh sb="4" eb="6">
      <t>シュトク</t>
    </rPh>
    <rPh sb="8" eb="10">
      <t>カツヨウ</t>
    </rPh>
    <phoneticPr fontId="29"/>
  </si>
  <si>
    <t>データを取得・  分析して活用</t>
    <rPh sb="4" eb="6">
      <t>シュトク</t>
    </rPh>
    <rPh sb="9" eb="11">
      <t>ブンセキ</t>
    </rPh>
    <rPh sb="13" eb="15">
      <t>カツヨウ</t>
    </rPh>
    <phoneticPr fontId="29"/>
  </si>
  <si>
    <t>であっても１年間における農作物販売金額が15万円以上あった世帯</t>
    <rPh sb="6" eb="8">
      <t>ネンカン</t>
    </rPh>
    <rPh sb="12" eb="15">
      <t>ノウサクブツ</t>
    </rPh>
    <rPh sb="15" eb="17">
      <t>ハンバイ</t>
    </rPh>
    <rPh sb="17" eb="19">
      <t>キンガク</t>
    </rPh>
    <rPh sb="22" eb="24">
      <t>マンエン</t>
    </rPh>
    <rPh sb="24" eb="26">
      <t>イジョウ</t>
    </rPh>
    <rPh sb="29" eb="31">
      <t>セタイ</t>
    </rPh>
    <phoneticPr fontId="19"/>
  </si>
  <si>
    <t>計</t>
    <rPh sb="0" eb="1">
      <t>ケイ</t>
    </rPh>
    <phoneticPr fontId="29"/>
  </si>
  <si>
    <t>小計</t>
    <rPh sb="0" eb="2">
      <t>ショウケイ</t>
    </rPh>
    <phoneticPr fontId="19"/>
  </si>
  <si>
    <t>データを取得・  記録して活用</t>
    <rPh sb="4" eb="6">
      <t>シュトク</t>
    </rPh>
    <rPh sb="9" eb="11">
      <t>キロク</t>
    </rPh>
    <rPh sb="13" eb="15">
      <t>カツヨウ</t>
    </rPh>
    <phoneticPr fontId="29"/>
  </si>
  <si>
    <t>対前回
増減数</t>
    <rPh sb="0" eb="1">
      <t>タイ</t>
    </rPh>
    <rPh sb="1" eb="3">
      <t>ゼンカイ</t>
    </rPh>
    <phoneticPr fontId="19"/>
  </si>
  <si>
    <t>△ 1,816</t>
  </si>
  <si>
    <t>-</t>
  </si>
  <si>
    <t>1.　総農家・販売農家数・自給的農家数</t>
    <rPh sb="3" eb="4">
      <t>ソウ</t>
    </rPh>
    <rPh sb="4" eb="6">
      <t>ノウカ</t>
    </rPh>
    <rPh sb="7" eb="9">
      <t>ハンバイ</t>
    </rPh>
    <rPh sb="9" eb="11">
      <t>ノウカ</t>
    </rPh>
    <rPh sb="11" eb="12">
      <t>スウ</t>
    </rPh>
    <rPh sb="13" eb="16">
      <t>ジキュウテキ</t>
    </rPh>
    <rPh sb="16" eb="18">
      <t>ノウカ</t>
    </rPh>
    <rPh sb="18" eb="19">
      <t>スウ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</si>
</sst>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#,##0_ "/>
    <numFmt numFmtId="178" formatCode="#,##0.0;[Red]\-#,##0.0"/>
    <numFmt numFmtId="179" formatCode="#,##0_);[Red]\(#,##0\)"/>
  </numFmts>
  <fonts count="44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24"/>
      <name val="ＭＳ ゴシック"/>
      <family val="3"/>
    </font>
    <font>
      <sz val="14"/>
      <color indexed="9"/>
      <name val="HG丸ｺﾞｼｯｸM-PRO"/>
      <family val="3"/>
    </font>
    <font>
      <sz val="10"/>
      <name val="ＭＳ 明朝"/>
      <family val="1"/>
    </font>
    <font>
      <sz val="12"/>
      <name val="ＭＳ ゴシック"/>
      <family val="3"/>
    </font>
    <font>
      <sz val="9"/>
      <name val="ＭＳ 明朝"/>
      <family val="1"/>
    </font>
    <font>
      <sz val="8"/>
      <name val="ＭＳ 明朝"/>
      <family val="1"/>
    </font>
    <font>
      <sz val="9.5"/>
      <name val="ＭＳ 明朝"/>
      <family val="1"/>
    </font>
    <font>
      <sz val="10"/>
      <color indexed="8"/>
      <name val="ＭＳ 明朝"/>
      <family val="1"/>
    </font>
    <font>
      <sz val="10"/>
      <name val="ＭＳ Ｐ明朝"/>
      <family val="1"/>
    </font>
    <font>
      <sz val="11"/>
      <name val="ＭＳ 明朝"/>
      <family val="1"/>
    </font>
    <font>
      <sz val="10"/>
      <name val="ＭＳ ゴシック"/>
      <family val="3"/>
    </font>
    <font>
      <sz val="10"/>
      <color indexed="10"/>
      <name val="ＭＳ Ｐゴシック"/>
      <family val="3"/>
    </font>
    <font>
      <sz val="11"/>
      <color indexed="8"/>
      <name val="ＭＳ ゴシック"/>
      <family val="3"/>
    </font>
    <font>
      <sz val="10"/>
      <name val="ＭＳ Ｐゴシック"/>
      <family val="3"/>
    </font>
    <font>
      <b/>
      <sz val="24"/>
      <name val="ＭＳ 明朝"/>
      <family val="1"/>
    </font>
    <font>
      <b/>
      <sz val="10"/>
      <name val="ＭＳ 明朝"/>
      <family val="1"/>
    </font>
    <font>
      <sz val="10"/>
      <color indexed="8"/>
      <name val="ＭＳ ゴシック"/>
      <family val="3"/>
    </font>
    <font>
      <sz val="24"/>
      <color indexed="8"/>
      <name val="ＭＳ 明朝"/>
      <family val="1"/>
    </font>
    <font>
      <sz val="24"/>
      <color indexed="9"/>
      <name val="ＭＳ 明朝"/>
      <family val="1"/>
    </font>
    <font>
      <sz val="10"/>
      <color indexed="9"/>
      <name val="ＭＳ 明朝"/>
      <family val="1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6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238">
    <xf numFmtId="0" fontId="0" fillId="0" borderId="0" xfId="0"/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12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38" fontId="22" fillId="0" borderId="0" xfId="45" applyFont="1" applyBorder="1" applyAlignment="1">
      <alignment horizontal="center" vertical="center"/>
    </xf>
    <xf numFmtId="0" fontId="0" fillId="0" borderId="10" xfId="0" applyBorder="1"/>
    <xf numFmtId="0" fontId="22" fillId="0" borderId="0" xfId="0" applyFont="1" applyAlignment="1">
      <alignment horizontal="right" vertical="center"/>
    </xf>
    <xf numFmtId="38" fontId="22" fillId="0" borderId="0" xfId="45" applyFont="1" applyBorder="1" applyAlignment="1">
      <alignment horizontal="right" vertical="center" wrapText="1"/>
    </xf>
    <xf numFmtId="38" fontId="22" fillId="0" borderId="0" xfId="45" applyFont="1" applyAlignment="1">
      <alignment horizontal="right" vertical="center"/>
    </xf>
    <xf numFmtId="0" fontId="22" fillId="0" borderId="15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38" fontId="22" fillId="0" borderId="19" xfId="33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38" fontId="22" fillId="0" borderId="0" xfId="45" applyFont="1" applyBorder="1" applyAlignment="1">
      <alignment horizontal="right" vertical="center"/>
    </xf>
    <xf numFmtId="38" fontId="22" fillId="0" borderId="12" xfId="33" applyFont="1" applyBorder="1" applyAlignment="1">
      <alignment horizontal="center" vertical="center"/>
    </xf>
    <xf numFmtId="0" fontId="22" fillId="0" borderId="18" xfId="0" applyFont="1" applyBorder="1" applyAlignment="1">
      <alignment horizontal="distributed" vertical="center" justifyLastLine="1"/>
    </xf>
    <xf numFmtId="38" fontId="22" fillId="0" borderId="18" xfId="33" applyFont="1" applyBorder="1" applyAlignment="1">
      <alignment vertical="center"/>
    </xf>
    <xf numFmtId="176" fontId="22" fillId="0" borderId="18" xfId="33" applyNumberFormat="1" applyFont="1" applyBorder="1" applyAlignment="1">
      <alignment vertical="center"/>
    </xf>
    <xf numFmtId="0" fontId="22" fillId="0" borderId="19" xfId="0" applyFont="1" applyBorder="1" applyAlignment="1">
      <alignment horizontal="center" vertical="center"/>
    </xf>
    <xf numFmtId="0" fontId="22" fillId="0" borderId="0" xfId="0" applyFont="1" applyAlignment="1">
      <alignment horizontal="distributed" vertical="center" justifyLastLine="1"/>
    </xf>
    <xf numFmtId="38" fontId="22" fillId="0" borderId="0" xfId="33" applyFont="1" applyBorder="1" applyAlignment="1">
      <alignment vertical="center"/>
    </xf>
    <xf numFmtId="176" fontId="22" fillId="0" borderId="0" xfId="33" applyNumberFormat="1" applyFont="1" applyBorder="1" applyAlignment="1">
      <alignment vertical="center"/>
    </xf>
    <xf numFmtId="0" fontId="22" fillId="0" borderId="26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176" fontId="22" fillId="0" borderId="0" xfId="33" applyNumberFormat="1" applyFont="1" applyBorder="1" applyAlignment="1">
      <alignment horizontal="right" vertical="center"/>
    </xf>
    <xf numFmtId="0" fontId="22" fillId="0" borderId="23" xfId="0" applyFont="1" applyBorder="1" applyAlignment="1">
      <alignment horizontal="center" vertical="center" wrapText="1"/>
    </xf>
    <xf numFmtId="3" fontId="22" fillId="0" borderId="0" xfId="33" applyNumberFormat="1" applyFont="1" applyBorder="1" applyAlignment="1">
      <alignment vertical="center"/>
    </xf>
    <xf numFmtId="3" fontId="22" fillId="0" borderId="0" xfId="33" applyNumberFormat="1" applyFont="1" applyBorder="1" applyAlignment="1">
      <alignment horizontal="right" vertical="center"/>
    </xf>
    <xf numFmtId="38" fontId="22" fillId="0" borderId="12" xfId="33" applyFont="1" applyBorder="1" applyAlignment="1">
      <alignment vertical="center"/>
    </xf>
    <xf numFmtId="178" fontId="22" fillId="0" borderId="12" xfId="33" applyNumberFormat="1" applyFont="1" applyBorder="1" applyAlignment="1">
      <alignment horizontal="center" vertical="center"/>
    </xf>
    <xf numFmtId="178" fontId="22" fillId="0" borderId="0" xfId="33" applyNumberFormat="1" applyFont="1" applyBorder="1" applyAlignment="1">
      <alignment horizontal="center" vertical="center"/>
    </xf>
    <xf numFmtId="0" fontId="22" fillId="0" borderId="12" xfId="0" applyFont="1" applyBorder="1" applyAlignment="1">
      <alignment horizontal="right" vertical="center"/>
    </xf>
    <xf numFmtId="40" fontId="22" fillId="0" borderId="12" xfId="33" applyNumberFormat="1" applyFont="1" applyBorder="1" applyAlignment="1">
      <alignment horizontal="center" vertical="center"/>
    </xf>
    <xf numFmtId="40" fontId="22" fillId="0" borderId="0" xfId="33" applyNumberFormat="1" applyFont="1" applyBorder="1" applyAlignment="1">
      <alignment horizontal="center" vertical="center"/>
    </xf>
    <xf numFmtId="0" fontId="22" fillId="0" borderId="21" xfId="0" applyFont="1" applyBorder="1" applyAlignment="1">
      <alignment vertical="center"/>
    </xf>
    <xf numFmtId="0" fontId="22" fillId="0" borderId="15" xfId="0" applyFont="1" applyBorder="1" applyAlignment="1">
      <alignment vertical="center"/>
    </xf>
    <xf numFmtId="0" fontId="22" fillId="0" borderId="19" xfId="0" applyFont="1" applyBorder="1" applyAlignment="1">
      <alignment vertical="center"/>
    </xf>
    <xf numFmtId="0" fontId="22" fillId="0" borderId="23" xfId="0" applyFont="1" applyBorder="1" applyAlignment="1">
      <alignment vertical="center"/>
    </xf>
    <xf numFmtId="38" fontId="22" fillId="0" borderId="0" xfId="33" applyFont="1" applyAlignment="1">
      <alignment vertical="center"/>
    </xf>
    <xf numFmtId="0" fontId="22" fillId="0" borderId="0" xfId="0" applyFont="1" applyAlignment="1">
      <alignment vertical="center" wrapText="1"/>
    </xf>
    <xf numFmtId="0" fontId="22" fillId="0" borderId="30" xfId="0" applyFont="1" applyBorder="1" applyAlignment="1">
      <alignment vertical="center"/>
    </xf>
    <xf numFmtId="38" fontId="22" fillId="0" borderId="23" xfId="33" applyFont="1" applyBorder="1" applyAlignment="1">
      <alignment vertical="center"/>
    </xf>
    <xf numFmtId="0" fontId="27" fillId="0" borderId="0" xfId="0" applyFont="1" applyAlignment="1">
      <alignment vertical="center"/>
    </xf>
    <xf numFmtId="0" fontId="22" fillId="0" borderId="23" xfId="0" applyFont="1" applyBorder="1" applyAlignment="1">
      <alignment vertical="center" wrapText="1"/>
    </xf>
    <xf numFmtId="0" fontId="22" fillId="0" borderId="26" xfId="0" applyFont="1" applyBorder="1" applyAlignment="1">
      <alignment vertical="center" wrapText="1"/>
    </xf>
    <xf numFmtId="38" fontId="22" fillId="0" borderId="0" xfId="33" applyFont="1" applyBorder="1" applyAlignment="1">
      <alignment vertical="center" wrapText="1"/>
    </xf>
    <xf numFmtId="0" fontId="34" fillId="0" borderId="0" xfId="0" applyFont="1"/>
    <xf numFmtId="0" fontId="37" fillId="0" borderId="0" xfId="0" applyFont="1"/>
    <xf numFmtId="0" fontId="38" fillId="0" borderId="0" xfId="0" applyFont="1" applyAlignment="1">
      <alignment vertical="center"/>
    </xf>
    <xf numFmtId="0" fontId="38" fillId="0" borderId="0" xfId="0" applyFont="1"/>
    <xf numFmtId="0" fontId="30" fillId="0" borderId="0" xfId="0" applyFont="1"/>
    <xf numFmtId="0" fontId="35" fillId="0" borderId="0" xfId="0" applyFont="1"/>
    <xf numFmtId="0" fontId="27" fillId="0" borderId="0" xfId="0" applyFont="1"/>
    <xf numFmtId="0" fontId="39" fillId="0" borderId="0" xfId="0" applyFont="1"/>
    <xf numFmtId="0" fontId="33" fillId="0" borderId="0" xfId="0" applyFont="1"/>
    <xf numFmtId="0" fontId="22" fillId="0" borderId="0" xfId="0" applyFont="1"/>
    <xf numFmtId="179" fontId="27" fillId="0" borderId="0" xfId="0" applyNumberFormat="1" applyFont="1" applyAlignment="1" applyProtection="1">
      <alignment horizontal="right"/>
      <protection locked="0"/>
    </xf>
    <xf numFmtId="0" fontId="31" fillId="0" borderId="0" xfId="0" applyFont="1"/>
    <xf numFmtId="0" fontId="32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distributed" textRotation="255" justifyLastLine="1"/>
    </xf>
    <xf numFmtId="0" fontId="22" fillId="0" borderId="1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38" fontId="22" fillId="0" borderId="0" xfId="45" applyFont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176" fontId="22" fillId="0" borderId="0" xfId="33" applyNumberFormat="1" applyFont="1" applyBorder="1" applyAlignment="1">
      <alignment horizontal="right" vertical="center"/>
    </xf>
    <xf numFmtId="0" fontId="22" fillId="0" borderId="10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176" fontId="22" fillId="0" borderId="18" xfId="33" applyNumberFormat="1" applyFont="1" applyBorder="1" applyAlignment="1">
      <alignment vertical="center"/>
    </xf>
    <xf numFmtId="176" fontId="22" fillId="0" borderId="0" xfId="33" applyNumberFormat="1" applyFont="1" applyBorder="1" applyAlignment="1">
      <alignment vertical="center"/>
    </xf>
    <xf numFmtId="177" fontId="22" fillId="0" borderId="0" xfId="0" applyNumberFormat="1" applyFont="1" applyAlignment="1">
      <alignment horizontal="right" vertical="center"/>
    </xf>
    <xf numFmtId="0" fontId="25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38" fontId="22" fillId="0" borderId="0" xfId="45" applyFont="1" applyAlignment="1">
      <alignment horizontal="right" vertical="center"/>
    </xf>
    <xf numFmtId="38" fontId="22" fillId="0" borderId="0" xfId="45" applyFont="1" applyBorder="1" applyAlignment="1">
      <alignment horizontal="right" vertical="center"/>
    </xf>
    <xf numFmtId="178" fontId="22" fillId="0" borderId="0" xfId="33" applyNumberFormat="1" applyFont="1" applyAlignment="1">
      <alignment vertical="center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0" xfId="0" applyFont="1" applyAlignment="1">
      <alignment horizontal="distributed" vertical="center"/>
    </xf>
    <xf numFmtId="38" fontId="22" fillId="0" borderId="18" xfId="45" applyFont="1" applyBorder="1" applyAlignment="1">
      <alignment horizontal="right"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horizontal="distributed" vertical="center"/>
    </xf>
    <xf numFmtId="0" fontId="22" fillId="0" borderId="18" xfId="0" applyFont="1" applyBorder="1" applyAlignment="1">
      <alignment horizontal="right" vertical="center"/>
    </xf>
    <xf numFmtId="3" fontId="22" fillId="0" borderId="0" xfId="0" applyNumberFormat="1" applyFont="1" applyAlignment="1">
      <alignment horizontal="right" vertical="center"/>
    </xf>
    <xf numFmtId="0" fontId="22" fillId="0" borderId="17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22" fillId="0" borderId="25" xfId="0" applyFont="1" applyBorder="1" applyAlignment="1">
      <alignment horizontal="left" vertical="center"/>
    </xf>
    <xf numFmtId="0" fontId="22" fillId="0" borderId="27" xfId="0" applyFont="1" applyBorder="1" applyAlignment="1">
      <alignment horizontal="left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0" fillId="0" borderId="29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38" fontId="22" fillId="0" borderId="0" xfId="33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38" fontId="22" fillId="0" borderId="0" xfId="33" applyFont="1" applyBorder="1" applyAlignment="1">
      <alignment vertical="center"/>
    </xf>
    <xf numFmtId="38" fontId="27" fillId="0" borderId="0" xfId="33" applyFon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0" xfId="0" applyBorder="1"/>
    <xf numFmtId="0" fontId="0" fillId="0" borderId="20" xfId="0" applyBorder="1"/>
    <xf numFmtId="0" fontId="0" fillId="0" borderId="16" xfId="0" applyBorder="1"/>
    <xf numFmtId="0" fontId="0" fillId="0" borderId="11" xfId="0" applyBorder="1"/>
    <xf numFmtId="0" fontId="0" fillId="0" borderId="22" xfId="0" applyBorder="1"/>
    <xf numFmtId="38" fontId="28" fillId="0" borderId="17" xfId="33" applyFont="1" applyBorder="1" applyAlignment="1">
      <alignment horizontal="center" vertical="center"/>
    </xf>
    <xf numFmtId="38" fontId="28" fillId="0" borderId="10" xfId="33" applyFont="1" applyBorder="1" applyAlignment="1">
      <alignment horizontal="center" vertical="center"/>
    </xf>
    <xf numFmtId="38" fontId="28" fillId="0" borderId="20" xfId="33" applyFont="1" applyBorder="1" applyAlignment="1">
      <alignment horizontal="center" vertical="center"/>
    </xf>
    <xf numFmtId="38" fontId="28" fillId="0" borderId="16" xfId="33" applyFont="1" applyBorder="1" applyAlignment="1">
      <alignment horizontal="center" vertical="center"/>
    </xf>
    <xf numFmtId="38" fontId="28" fillId="0" borderId="11" xfId="33" applyFont="1" applyBorder="1" applyAlignment="1">
      <alignment horizontal="center" vertical="center"/>
    </xf>
    <xf numFmtId="38" fontId="28" fillId="0" borderId="22" xfId="33" applyFont="1" applyBorder="1" applyAlignment="1">
      <alignment horizontal="center" vertical="center"/>
    </xf>
    <xf numFmtId="38" fontId="28" fillId="0" borderId="17" xfId="33" applyFont="1" applyBorder="1" applyAlignment="1">
      <alignment horizontal="center" vertical="center" wrapText="1"/>
    </xf>
    <xf numFmtId="38" fontId="28" fillId="0" borderId="10" xfId="33" applyFont="1" applyBorder="1" applyAlignment="1">
      <alignment horizontal="center" vertical="center" wrapText="1"/>
    </xf>
    <xf numFmtId="38" fontId="28" fillId="0" borderId="20" xfId="33" applyFont="1" applyBorder="1" applyAlignment="1">
      <alignment horizontal="center" vertical="center" wrapText="1"/>
    </xf>
    <xf numFmtId="38" fontId="28" fillId="0" borderId="16" xfId="33" applyFont="1" applyBorder="1" applyAlignment="1">
      <alignment horizontal="center" vertical="center" wrapText="1"/>
    </xf>
    <xf numFmtId="38" fontId="28" fillId="0" borderId="11" xfId="33" applyFont="1" applyBorder="1" applyAlignment="1">
      <alignment horizontal="center" vertical="center" wrapText="1"/>
    </xf>
    <xf numFmtId="38" fontId="28" fillId="0" borderId="22" xfId="33" applyFont="1" applyBorder="1" applyAlignment="1">
      <alignment horizontal="center" vertical="center" wrapText="1"/>
    </xf>
    <xf numFmtId="38" fontId="28" fillId="0" borderId="17" xfId="33" applyFont="1" applyBorder="1" applyAlignment="1">
      <alignment horizontal="distributed" vertical="center" justifyLastLine="1"/>
    </xf>
    <xf numFmtId="38" fontId="28" fillId="0" borderId="10" xfId="33" applyFont="1" applyBorder="1" applyAlignment="1">
      <alignment horizontal="distributed" vertical="center" justifyLastLine="1"/>
    </xf>
    <xf numFmtId="38" fontId="28" fillId="0" borderId="20" xfId="33" applyFont="1" applyBorder="1" applyAlignment="1">
      <alignment horizontal="distributed" vertical="center" justifyLastLine="1"/>
    </xf>
    <xf numFmtId="38" fontId="28" fillId="0" borderId="16" xfId="33" applyFont="1" applyBorder="1" applyAlignment="1">
      <alignment horizontal="distributed" vertical="center" justifyLastLine="1"/>
    </xf>
    <xf numFmtId="38" fontId="28" fillId="0" borderId="11" xfId="33" applyFont="1" applyBorder="1" applyAlignment="1">
      <alignment horizontal="distributed" vertical="center" justifyLastLine="1"/>
    </xf>
    <xf numFmtId="38" fontId="28" fillId="0" borderId="22" xfId="33" applyFont="1" applyBorder="1" applyAlignment="1">
      <alignment horizontal="distributed" vertical="center" justifyLastLine="1"/>
    </xf>
    <xf numFmtId="38" fontId="22" fillId="0" borderId="17" xfId="33" applyFont="1" applyBorder="1" applyAlignment="1">
      <alignment horizontal="center" vertical="center" wrapText="1"/>
    </xf>
    <xf numFmtId="38" fontId="22" fillId="0" borderId="10" xfId="33" applyFont="1" applyBorder="1" applyAlignment="1">
      <alignment horizontal="center" vertical="center" wrapText="1"/>
    </xf>
    <xf numFmtId="38" fontId="22" fillId="0" borderId="20" xfId="33" applyFont="1" applyBorder="1" applyAlignment="1">
      <alignment horizontal="center" vertical="center" wrapText="1"/>
    </xf>
    <xf numFmtId="38" fontId="22" fillId="0" borderId="16" xfId="33" applyFont="1" applyBorder="1" applyAlignment="1">
      <alignment horizontal="center" vertical="center" wrapText="1"/>
    </xf>
    <xf numFmtId="38" fontId="22" fillId="0" borderId="11" xfId="33" applyFont="1" applyBorder="1" applyAlignment="1">
      <alignment horizontal="center" vertical="center" wrapText="1"/>
    </xf>
    <xf numFmtId="38" fontId="22" fillId="0" borderId="22" xfId="33" applyFont="1" applyBorder="1" applyAlignment="1">
      <alignment horizontal="center" vertical="center" wrapText="1"/>
    </xf>
    <xf numFmtId="38" fontId="22" fillId="0" borderId="29" xfId="33" applyFont="1" applyBorder="1" applyAlignment="1">
      <alignment horizontal="center" vertical="center"/>
    </xf>
    <xf numFmtId="38" fontId="22" fillId="0" borderId="14" xfId="33" applyFont="1" applyBorder="1" applyAlignment="1">
      <alignment horizontal="center" vertical="center"/>
    </xf>
    <xf numFmtId="38" fontId="22" fillId="0" borderId="29" xfId="33" applyFont="1" applyBorder="1" applyAlignment="1">
      <alignment horizontal="center" vertical="center" wrapText="1"/>
    </xf>
    <xf numFmtId="38" fontId="22" fillId="0" borderId="14" xfId="33" applyFont="1" applyBorder="1" applyAlignment="1">
      <alignment horizontal="center" vertical="center" wrapText="1"/>
    </xf>
    <xf numFmtId="38" fontId="22" fillId="0" borderId="18" xfId="33" applyFont="1" applyBorder="1" applyAlignment="1">
      <alignment vertical="center"/>
    </xf>
    <xf numFmtId="38" fontId="27" fillId="0" borderId="0" xfId="33" applyFont="1" applyFill="1" applyBorder="1" applyAlignment="1">
      <alignment vertical="center"/>
    </xf>
    <xf numFmtId="0" fontId="22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8" fontId="22" fillId="0" borderId="31" xfId="45" applyFont="1" applyBorder="1" applyAlignment="1">
      <alignment horizontal="center" vertical="center" wrapText="1"/>
    </xf>
    <xf numFmtId="38" fontId="25" fillId="0" borderId="29" xfId="45" applyFont="1" applyBorder="1" applyAlignment="1">
      <alignment horizontal="center" vertical="center" wrapText="1"/>
    </xf>
    <xf numFmtId="38" fontId="25" fillId="0" borderId="31" xfId="45" applyFont="1" applyBorder="1" applyAlignment="1">
      <alignment horizontal="center" vertical="center" wrapText="1"/>
    </xf>
    <xf numFmtId="38" fontId="25" fillId="0" borderId="14" xfId="45" applyFont="1" applyBorder="1" applyAlignment="1">
      <alignment horizontal="center" vertical="center" wrapText="1"/>
    </xf>
    <xf numFmtId="38" fontId="22" fillId="0" borderId="0" xfId="45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38" fontId="22" fillId="0" borderId="15" xfId="33" applyFont="1" applyBorder="1" applyAlignment="1">
      <alignment horizontal="center" vertical="center" wrapText="1"/>
    </xf>
    <xf numFmtId="38" fontId="22" fillId="0" borderId="23" xfId="33" applyFont="1" applyBorder="1" applyAlignment="1">
      <alignment horizontal="center" vertical="center"/>
    </xf>
    <xf numFmtId="38" fontId="22" fillId="0" borderId="26" xfId="33" applyFont="1" applyBorder="1" applyAlignment="1">
      <alignment horizontal="center" vertical="center"/>
    </xf>
    <xf numFmtId="38" fontId="22" fillId="0" borderId="16" xfId="33" applyFont="1" applyBorder="1" applyAlignment="1">
      <alignment horizontal="center" vertical="center"/>
    </xf>
    <xf numFmtId="38" fontId="22" fillId="0" borderId="11" xfId="33" applyFont="1" applyBorder="1" applyAlignment="1">
      <alignment horizontal="center" vertical="center"/>
    </xf>
    <xf numFmtId="38" fontId="22" fillId="0" borderId="22" xfId="33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shrinkToFit="1"/>
    </xf>
    <xf numFmtId="0" fontId="22" fillId="0" borderId="10" xfId="0" applyFont="1" applyBorder="1" applyAlignment="1">
      <alignment horizontal="center" vertical="center" shrinkToFit="1"/>
    </xf>
    <xf numFmtId="0" fontId="22" fillId="0" borderId="20" xfId="0" applyFont="1" applyBorder="1" applyAlignment="1">
      <alignment horizontal="center" vertical="center" shrinkToFit="1"/>
    </xf>
    <xf numFmtId="0" fontId="22" fillId="0" borderId="16" xfId="0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center" vertical="center" shrinkToFit="1"/>
    </xf>
    <xf numFmtId="0" fontId="22" fillId="0" borderId="22" xfId="0" applyFont="1" applyBorder="1" applyAlignment="1">
      <alignment horizontal="center" vertical="center" shrinkToFit="1"/>
    </xf>
    <xf numFmtId="38" fontId="22" fillId="0" borderId="18" xfId="33" applyFont="1" applyBorder="1" applyAlignment="1">
      <alignment horizontal="center" vertical="center" wrapText="1"/>
    </xf>
    <xf numFmtId="38" fontId="22" fillId="0" borderId="21" xfId="33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 shrinkToFit="1"/>
    </xf>
    <xf numFmtId="0" fontId="25" fillId="0" borderId="35" xfId="0" applyFont="1" applyBorder="1" applyAlignment="1">
      <alignment horizontal="center" vertical="center" wrapText="1" shrinkToFit="1"/>
    </xf>
    <xf numFmtId="38" fontId="25" fillId="0" borderId="33" xfId="33" applyFont="1" applyBorder="1" applyAlignment="1">
      <alignment horizontal="center" vertical="center" wrapText="1"/>
    </xf>
    <xf numFmtId="38" fontId="25" fillId="0" borderId="34" xfId="33" applyFont="1" applyBorder="1" applyAlignment="1">
      <alignment horizontal="center" vertical="center" wrapText="1"/>
    </xf>
    <xf numFmtId="38" fontId="25" fillId="0" borderId="35" xfId="33" applyFont="1" applyBorder="1" applyAlignment="1">
      <alignment horizontal="center" vertical="center" wrapText="1"/>
    </xf>
    <xf numFmtId="38" fontId="25" fillId="0" borderId="33" xfId="33" applyFont="1" applyBorder="1" applyAlignment="1">
      <alignment horizontal="center" vertical="center" wrapText="1" shrinkToFit="1"/>
    </xf>
    <xf numFmtId="38" fontId="25" fillId="0" borderId="34" xfId="33" applyFont="1" applyBorder="1" applyAlignment="1">
      <alignment horizontal="center" vertical="center" wrapText="1" shrinkToFit="1"/>
    </xf>
    <xf numFmtId="0" fontId="22" fillId="0" borderId="16" xfId="0" applyFont="1" applyBorder="1" applyAlignment="1">
      <alignment horizontal="distributed" vertical="top" justifyLastLine="1"/>
    </xf>
    <xf numFmtId="0" fontId="22" fillId="0" borderId="11" xfId="0" applyFont="1" applyBorder="1" applyAlignment="1">
      <alignment horizontal="distributed" vertical="top" justifyLastLine="1"/>
    </xf>
    <xf numFmtId="0" fontId="22" fillId="0" borderId="22" xfId="0" applyFont="1" applyBorder="1" applyAlignment="1">
      <alignment horizontal="distributed" vertical="top" justifyLastLine="1"/>
    </xf>
    <xf numFmtId="0" fontId="22" fillId="0" borderId="32" xfId="0" applyFont="1" applyBorder="1" applyAlignment="1">
      <alignment horizontal="distributed" vertical="center" justifyLastLine="1"/>
    </xf>
    <xf numFmtId="0" fontId="22" fillId="0" borderId="24" xfId="0" applyFont="1" applyBorder="1" applyAlignment="1">
      <alignment horizontal="distributed" vertical="center" justifyLastLine="1"/>
    </xf>
    <xf numFmtId="0" fontId="22" fillId="0" borderId="15" xfId="0" applyFont="1" applyBorder="1" applyAlignment="1">
      <alignment horizontal="distributed" justifyLastLine="1"/>
    </xf>
    <xf numFmtId="0" fontId="22" fillId="0" borderId="23" xfId="0" applyFont="1" applyBorder="1" applyAlignment="1">
      <alignment horizontal="distributed" justifyLastLine="1"/>
    </xf>
    <xf numFmtId="0" fontId="22" fillId="0" borderId="26" xfId="0" applyFont="1" applyBorder="1" applyAlignment="1">
      <alignment horizontal="distributed" justifyLastLine="1"/>
    </xf>
    <xf numFmtId="0" fontId="27" fillId="0" borderId="0" xfId="0" applyFont="1" applyAlignment="1">
      <alignment horizontal="center" vertical="center" textRotation="255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textRotation="255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shrinkToFit="1"/>
    </xf>
    <xf numFmtId="0" fontId="33" fillId="0" borderId="0" xfId="0" applyFont="1" applyAlignment="1">
      <alignment horizontal="center" vertical="center" shrinkToFit="1"/>
    </xf>
    <xf numFmtId="179" fontId="27" fillId="0" borderId="0" xfId="0" applyNumberFormat="1" applyFont="1" applyAlignment="1">
      <alignment horizontal="right" vertical="center"/>
    </xf>
    <xf numFmtId="0" fontId="27" fillId="0" borderId="0" xfId="0" applyFont="1" applyAlignment="1">
      <alignment horizontal="left" vertical="center" shrinkToFit="1"/>
    </xf>
    <xf numFmtId="0" fontId="33" fillId="0" borderId="0" xfId="0" applyFont="1" applyAlignment="1">
      <alignment horizontal="left" vertical="center" shrinkToFit="1"/>
    </xf>
    <xf numFmtId="179" fontId="27" fillId="0" borderId="0" xfId="0" applyNumberFormat="1" applyFont="1" applyAlignment="1" applyProtection="1">
      <alignment horizontal="right" vertical="center"/>
      <protection locked="0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/>
    </xf>
    <xf numFmtId="179" fontId="27" fillId="0" borderId="0" xfId="0" applyNumberFormat="1" applyFont="1" applyAlignment="1" applyProtection="1">
      <alignment horizontal="right"/>
      <protection locked="0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41" builtinId="22" customBuiltin="1"/>
    <cellStyle name="警告文" xfId="43" builtinId="11" customBuiltin="1"/>
    <cellStyle name="桁区切り" xfId="45" builtinId="6"/>
    <cellStyle name="桁区切り 2" xfId="33" xr:uid="{00000000-0005-0000-0000-000021000000}"/>
    <cellStyle name="桁区切り 3" xfId="34" xr:uid="{00000000-0005-0000-0000-000022000000}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4" builtinId="25" customBuiltin="1"/>
    <cellStyle name="出力" xfId="31" builtinId="21" customBuiltin="1"/>
    <cellStyle name="説明文" xfId="42" builtinId="53" customBuiltin="1"/>
    <cellStyle name="入力" xfId="30" builtinId="20" customBuiltin="1"/>
    <cellStyle name="標準" xfId="0" builtinId="0"/>
    <cellStyle name="標準 2" xfId="35" xr:uid="{00000000-0005-0000-0000-00002C000000}"/>
    <cellStyle name="良い" xfId="3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191135</xdr:rowOff>
    </xdr:from>
    <xdr:to>
      <xdr:col>19</xdr:col>
      <xdr:colOff>0</xdr:colOff>
      <xdr:row>6</xdr:row>
      <xdr:rowOff>0</xdr:rowOff>
    </xdr:to>
    <xdr:sp macro="" textlink="">
      <xdr:nvSpPr>
        <xdr:cNvPr id="1273" name="AutoShape 1" descr="右上がり対角線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rrowheads="1"/>
        </xdr:cNvSpPr>
      </xdr:nvSpPr>
      <xdr:spPr>
        <a:xfrm>
          <a:off x="552450" y="1715135"/>
          <a:ext cx="4695825" cy="570865"/>
        </a:xfrm>
        <a:prstGeom prst="flowChartOnlineStorage">
          <a:avLst/>
        </a:prstGeom>
        <a:blipFill rotWithShape="0">
          <a:blip xmlns:r="http://schemas.openxmlformats.org/officeDocument/2006/relationships" r:embed="rId1"/>
          <a:tile tx="0" ty="0" sx="100000" sy="100000" flip="none" algn="tl"/>
        </a:blipFill>
        <a:ln>
          <a:noFill/>
        </a:ln>
        <a:effectLst/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22</xdr:col>
      <xdr:colOff>9525</xdr:colOff>
      <xdr:row>10</xdr:row>
      <xdr:rowOff>208915</xdr:rowOff>
    </xdr:to>
    <xdr:sp macro="" textlink="">
      <xdr:nvSpPr>
        <xdr:cNvPr id="1274" name="AutoShape 2" descr="右上がり対角線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rrowheads="1"/>
        </xdr:cNvSpPr>
      </xdr:nvSpPr>
      <xdr:spPr>
        <a:xfrm rot="10800000">
          <a:off x="1657350" y="3429000"/>
          <a:ext cx="4429125" cy="589915"/>
        </a:xfrm>
        <a:prstGeom prst="flowChartOnlineStorage">
          <a:avLst/>
        </a:prstGeom>
        <a:blipFill rotWithShape="0">
          <a:blip xmlns:r="http://schemas.openxmlformats.org/officeDocument/2006/relationships" r:embed="rId1"/>
          <a:tile tx="0" ty="0" sx="100000" sy="100000" flip="none" algn="tl"/>
        </a:blipFill>
        <a:ln>
          <a:noFill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5"/>
  <sheetViews>
    <sheetView tabSelected="1" view="pageBreakPreview" zoomScale="60" workbookViewId="0"/>
  </sheetViews>
  <sheetFormatPr defaultColWidth="9" defaultRowHeight="28.5" x14ac:dyDescent="0.15"/>
  <cols>
    <col min="1" max="25" width="3.625" style="1" customWidth="1"/>
    <col min="26" max="26" width="5.625" style="1" customWidth="1"/>
    <col min="27" max="27" width="2.625" style="1" customWidth="1"/>
    <col min="28" max="29" width="9" style="1" bestFit="1"/>
    <col min="30" max="16384" width="9" style="1"/>
  </cols>
  <sheetData>
    <row r="1" spans="3:23" ht="30" customHeight="1" x14ac:dyDescent="0.15"/>
    <row r="2" spans="3:23" ht="30" customHeight="1" x14ac:dyDescent="0.15"/>
    <row r="3" spans="3:23" ht="30" customHeight="1" x14ac:dyDescent="0.15"/>
    <row r="4" spans="3:23" ht="30" customHeight="1" x14ac:dyDescent="0.15"/>
    <row r="5" spans="3:23" ht="30" customHeight="1" x14ac:dyDescent="0.15"/>
    <row r="6" spans="3:23" ht="30" customHeight="1" x14ac:dyDescent="0.15"/>
    <row r="7" spans="3:23" ht="30" customHeight="1" x14ac:dyDescent="0.15"/>
    <row r="8" spans="3:23" ht="30" customHeight="1" x14ac:dyDescent="0.15">
      <c r="C8" s="66" t="s">
        <v>3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</row>
    <row r="9" spans="3:23" ht="30" customHeight="1" x14ac:dyDescent="0.15"/>
    <row r="10" spans="3:23" ht="30" customHeight="1" x14ac:dyDescent="0.15"/>
    <row r="11" spans="3:23" ht="30" customHeight="1" x14ac:dyDescent="0.15"/>
    <row r="12" spans="3:23" ht="30" customHeight="1" x14ac:dyDescent="0.15"/>
    <row r="13" spans="3:23" ht="30" customHeight="1" x14ac:dyDescent="0.15"/>
    <row r="14" spans="3:23" ht="30" customHeight="1" x14ac:dyDescent="0.15"/>
    <row r="15" spans="3:23" ht="30" customHeight="1" x14ac:dyDescent="0.15"/>
    <row r="16" spans="3:23" ht="30" customHeight="1" x14ac:dyDescent="0.15"/>
    <row r="17" spans="26:26" ht="30" customHeight="1" x14ac:dyDescent="0.15"/>
    <row r="18" spans="26:26" ht="30" customHeight="1" x14ac:dyDescent="0.15"/>
    <row r="19" spans="26:26" ht="30" customHeight="1" x14ac:dyDescent="0.15">
      <c r="Z19" s="67"/>
    </row>
    <row r="20" spans="26:26" ht="30" customHeight="1" x14ac:dyDescent="0.15">
      <c r="Z20" s="67"/>
    </row>
    <row r="21" spans="26:26" ht="30" customHeight="1" x14ac:dyDescent="0.15">
      <c r="Z21" s="67"/>
    </row>
    <row r="22" spans="26:26" ht="30" customHeight="1" x14ac:dyDescent="0.15"/>
    <row r="23" spans="26:26" ht="30" customHeight="1" x14ac:dyDescent="0.15"/>
    <row r="24" spans="26:26" ht="30" customHeight="1" x14ac:dyDescent="0.15"/>
    <row r="25" spans="26:26" ht="30" customHeight="1" x14ac:dyDescent="0.15"/>
    <row r="26" spans="26:26" ht="30" customHeight="1" x14ac:dyDescent="0.15"/>
    <row r="27" spans="26:26" ht="30" customHeight="1" x14ac:dyDescent="0.15"/>
    <row r="35" spans="1:1" x14ac:dyDescent="0.15">
      <c r="A35" s="1" t="s">
        <v>8</v>
      </c>
    </row>
  </sheetData>
  <mergeCells count="2">
    <mergeCell ref="C8:W8"/>
    <mergeCell ref="Z19:Z21"/>
  </mergeCells>
  <phoneticPr fontId="19"/>
  <printOptions horizontalCentered="1"/>
  <pageMargins left="0.78740157480314965" right="0.19685039370078741" top="0.74803149606299213" bottom="0.74803149606299213" header="0.51181102362204722" footer="0.51181102362204722"/>
  <pageSetup paperSize="9" scale="9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4"/>
  </sheetPr>
  <dimension ref="A1:BC36"/>
  <sheetViews>
    <sheetView view="pageBreakPreview" zoomScaleSheetLayoutView="100" workbookViewId="0"/>
  </sheetViews>
  <sheetFormatPr defaultColWidth="9" defaultRowHeight="12" x14ac:dyDescent="0.15"/>
  <cols>
    <col min="1" max="120" width="1.625" style="2" customWidth="1"/>
    <col min="121" max="121" width="9" style="2" bestFit="1"/>
    <col min="122" max="16384" width="9" style="2"/>
  </cols>
  <sheetData>
    <row r="1" spans="1:55" ht="15" customHeight="1" x14ac:dyDescent="0.15">
      <c r="A1" s="3" t="s">
        <v>198</v>
      </c>
      <c r="B1" s="3"/>
      <c r="C1" s="3"/>
    </row>
    <row r="2" spans="1:55" ht="13.5" customHeight="1" x14ac:dyDescent="0.15">
      <c r="AG2" s="81" t="s">
        <v>5</v>
      </c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</row>
    <row r="3" spans="1:55" ht="4.1500000000000004" customHeight="1" x14ac:dyDescent="0.15"/>
    <row r="4" spans="1:55" ht="16.5" customHeight="1" x14ac:dyDescent="0.15">
      <c r="A4" s="68" t="s">
        <v>18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10"/>
      <c r="Q4" s="10"/>
      <c r="R4" s="10"/>
      <c r="S4" s="10"/>
      <c r="T4" s="10"/>
      <c r="U4" s="10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1" t="s">
        <v>10</v>
      </c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</row>
    <row r="5" spans="1:55" ht="16.5" customHeight="1" x14ac:dyDescent="0.1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77" t="s">
        <v>17</v>
      </c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 t="s">
        <v>24</v>
      </c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9"/>
      <c r="AP5" s="73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</row>
    <row r="6" spans="1:55" ht="16.5" customHeight="1" x14ac:dyDescent="0.15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5"/>
      <c r="AP6" s="75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</row>
    <row r="7" spans="1:55" ht="5.25" customHeight="1" x14ac:dyDescent="0.15">
      <c r="A7" s="5"/>
      <c r="B7" s="5"/>
      <c r="C7" s="5"/>
      <c r="D7" s="5"/>
      <c r="F7" s="4"/>
      <c r="G7" s="4"/>
      <c r="H7" s="4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E7" s="5"/>
      <c r="AF7" s="5"/>
      <c r="AG7" s="5"/>
      <c r="AH7" s="5"/>
      <c r="AJ7" s="5"/>
      <c r="AK7" s="5"/>
      <c r="AL7" s="5"/>
      <c r="AM7" s="5"/>
      <c r="AN7" s="5"/>
      <c r="AO7" s="5"/>
      <c r="AR7" s="5"/>
      <c r="AS7" s="5"/>
      <c r="AT7" s="5"/>
      <c r="AU7" s="5"/>
      <c r="AW7" s="5"/>
      <c r="AX7" s="5"/>
      <c r="AY7" s="5"/>
      <c r="AZ7" s="5"/>
      <c r="BA7" s="5"/>
      <c r="BB7" s="5"/>
    </row>
    <row r="8" spans="1:55" ht="24" customHeight="1" x14ac:dyDescent="0.15">
      <c r="F8" s="80">
        <v>1644</v>
      </c>
      <c r="G8" s="80"/>
      <c r="H8" s="80"/>
      <c r="I8" s="80"/>
      <c r="J8" s="80"/>
      <c r="K8" s="80"/>
      <c r="T8" s="80">
        <v>1070</v>
      </c>
      <c r="U8" s="80"/>
      <c r="V8" s="80"/>
      <c r="W8" s="80"/>
      <c r="X8" s="80"/>
      <c r="Z8" s="12"/>
      <c r="AA8" s="12"/>
      <c r="AG8" s="80">
        <v>574</v>
      </c>
      <c r="AH8" s="80"/>
      <c r="AI8" s="80"/>
      <c r="AJ8" s="80"/>
      <c r="AK8" s="80"/>
      <c r="AL8" s="13"/>
      <c r="AM8" s="13"/>
      <c r="AN8" s="13"/>
      <c r="AO8" s="12"/>
      <c r="AP8" s="12"/>
      <c r="AT8" s="80">
        <v>1096</v>
      </c>
      <c r="AU8" s="80"/>
      <c r="AV8" s="80"/>
      <c r="AW8" s="80"/>
      <c r="AX8" s="80"/>
      <c r="AY8" s="13"/>
      <c r="AZ8" s="13"/>
      <c r="BA8" s="13"/>
      <c r="BB8" s="12"/>
      <c r="BC8" s="12"/>
    </row>
    <row r="9" spans="1:55" ht="24" customHeight="1" x14ac:dyDescent="0.15">
      <c r="F9" s="80"/>
      <c r="G9" s="80"/>
      <c r="H9" s="80"/>
      <c r="I9" s="80"/>
      <c r="J9" s="80"/>
      <c r="K9" s="80"/>
      <c r="T9" s="80"/>
      <c r="U9" s="80"/>
      <c r="V9" s="80"/>
      <c r="W9" s="80"/>
      <c r="X9" s="80"/>
      <c r="Z9" s="12"/>
      <c r="AA9" s="12"/>
      <c r="AG9" s="80"/>
      <c r="AH9" s="80"/>
      <c r="AI9" s="80"/>
      <c r="AJ9" s="80"/>
      <c r="AK9" s="80"/>
      <c r="AL9" s="13"/>
      <c r="AM9" s="13"/>
      <c r="AN9" s="13"/>
      <c r="AO9" s="12"/>
      <c r="AP9" s="12"/>
      <c r="AT9" s="80"/>
      <c r="AU9" s="80"/>
      <c r="AV9" s="80"/>
      <c r="AW9" s="80"/>
      <c r="AX9" s="80"/>
      <c r="AY9" s="13"/>
      <c r="AZ9" s="13"/>
      <c r="BA9" s="13"/>
      <c r="BB9" s="12"/>
      <c r="BC9" s="12"/>
    </row>
    <row r="10" spans="1:55" ht="5.25" customHeight="1" x14ac:dyDescent="0.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55" ht="6.75" customHeight="1" x14ac:dyDescent="0.1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</row>
    <row r="12" spans="1:55" ht="13.5" customHeight="1" x14ac:dyDescent="0.15">
      <c r="AQ12" s="2" t="s">
        <v>31</v>
      </c>
    </row>
    <row r="13" spans="1:55" ht="13.5" customHeight="1" x14ac:dyDescent="0.15"/>
    <row r="14" spans="1:55" ht="13.5" customHeight="1" x14ac:dyDescent="0.15">
      <c r="A14" s="2" t="s">
        <v>34</v>
      </c>
      <c r="C14" s="2" t="s">
        <v>146</v>
      </c>
    </row>
    <row r="15" spans="1:55" ht="13.5" customHeight="1" x14ac:dyDescent="0.15">
      <c r="C15" s="2" t="s">
        <v>191</v>
      </c>
    </row>
    <row r="16" spans="1:55" ht="13.5" customHeight="1" x14ac:dyDescent="0.15">
      <c r="C16" s="2" t="s">
        <v>36</v>
      </c>
    </row>
    <row r="17" spans="3:30" ht="17.25" customHeight="1" x14ac:dyDescent="0.15">
      <c r="C17" s="2" t="s">
        <v>38</v>
      </c>
    </row>
    <row r="18" spans="3:30" ht="17.25" customHeight="1" x14ac:dyDescent="0.15">
      <c r="C18" s="2" t="s">
        <v>22</v>
      </c>
    </row>
    <row r="19" spans="3:30" ht="17.25" customHeight="1" x14ac:dyDescent="0.15">
      <c r="C19" s="2" t="s">
        <v>41</v>
      </c>
    </row>
    <row r="20" spans="3:30" ht="17.25" customHeight="1" x14ac:dyDescent="0.15">
      <c r="D20" s="2" t="s">
        <v>42</v>
      </c>
      <c r="E20" s="2" t="s">
        <v>43</v>
      </c>
    </row>
    <row r="21" spans="3:30" ht="17.25" customHeight="1" x14ac:dyDescent="0.15">
      <c r="D21" s="2" t="s">
        <v>42</v>
      </c>
      <c r="E21" s="2" t="s">
        <v>45</v>
      </c>
    </row>
    <row r="22" spans="3:30" ht="17.25" customHeight="1" x14ac:dyDescent="0.15">
      <c r="E22" s="2" t="s">
        <v>19</v>
      </c>
    </row>
    <row r="23" spans="3:30" ht="17.25" customHeight="1" x14ac:dyDescent="0.15">
      <c r="F23" s="2" t="s">
        <v>47</v>
      </c>
      <c r="Z23" s="81">
        <v>15</v>
      </c>
      <c r="AA23" s="81"/>
      <c r="AB23" s="11"/>
      <c r="AD23" s="2" t="s">
        <v>0</v>
      </c>
    </row>
    <row r="24" spans="3:30" ht="17.25" customHeight="1" x14ac:dyDescent="0.15">
      <c r="F24" s="2" t="s">
        <v>52</v>
      </c>
      <c r="Y24" s="81">
        <v>350</v>
      </c>
      <c r="Z24" s="81"/>
      <c r="AA24" s="81"/>
      <c r="AB24" s="11"/>
      <c r="AD24" s="2" t="s">
        <v>29</v>
      </c>
    </row>
    <row r="25" spans="3:30" ht="17.25" customHeight="1" x14ac:dyDescent="0.15">
      <c r="F25" s="2" t="s">
        <v>20</v>
      </c>
      <c r="Z25" s="81">
        <v>10</v>
      </c>
      <c r="AA25" s="81"/>
      <c r="AB25" s="11"/>
      <c r="AD25" s="2" t="s">
        <v>0</v>
      </c>
    </row>
    <row r="26" spans="3:30" ht="17.25" customHeight="1" x14ac:dyDescent="0.15">
      <c r="F26" s="2" t="s">
        <v>26</v>
      </c>
      <c r="Z26" s="81">
        <v>10</v>
      </c>
      <c r="AA26" s="81"/>
      <c r="AB26" s="11"/>
      <c r="AD26" s="2" t="s">
        <v>0</v>
      </c>
    </row>
    <row r="27" spans="3:30" ht="17.25" customHeight="1" x14ac:dyDescent="0.15">
      <c r="F27" s="2" t="s">
        <v>39</v>
      </c>
      <c r="Y27" s="81">
        <v>250</v>
      </c>
      <c r="Z27" s="81"/>
      <c r="AA27" s="81"/>
      <c r="AB27" s="11"/>
      <c r="AD27" s="2" t="s">
        <v>29</v>
      </c>
    </row>
    <row r="28" spans="3:30" ht="17.25" customHeight="1" x14ac:dyDescent="0.15">
      <c r="F28" s="2" t="s">
        <v>11</v>
      </c>
      <c r="AA28" s="2">
        <v>1</v>
      </c>
      <c r="AD28" s="2" t="s">
        <v>56</v>
      </c>
    </row>
    <row r="29" spans="3:30" ht="17.25" customHeight="1" x14ac:dyDescent="0.15">
      <c r="F29" s="2" t="s">
        <v>57</v>
      </c>
      <c r="AA29" s="2">
        <v>1</v>
      </c>
      <c r="AD29" s="2" t="s">
        <v>56</v>
      </c>
    </row>
    <row r="30" spans="3:30" ht="17.25" customHeight="1" x14ac:dyDescent="0.15">
      <c r="F30" s="2" t="s">
        <v>53</v>
      </c>
      <c r="Z30" s="81">
        <v>15</v>
      </c>
      <c r="AA30" s="81"/>
      <c r="AB30" s="11"/>
      <c r="AD30" s="2" t="s">
        <v>56</v>
      </c>
    </row>
    <row r="31" spans="3:30" ht="17.25" customHeight="1" x14ac:dyDescent="0.15">
      <c r="F31" s="2" t="s">
        <v>60</v>
      </c>
      <c r="Y31" s="81">
        <v>150</v>
      </c>
      <c r="Z31" s="81"/>
      <c r="AA31" s="81"/>
      <c r="AB31" s="11"/>
      <c r="AD31" s="2" t="s">
        <v>61</v>
      </c>
    </row>
    <row r="32" spans="3:30" ht="17.25" customHeight="1" x14ac:dyDescent="0.15">
      <c r="F32" s="2" t="s">
        <v>2</v>
      </c>
      <c r="Y32" s="81">
        <v>1000</v>
      </c>
      <c r="Z32" s="81"/>
      <c r="AA32" s="81"/>
      <c r="AB32" s="11"/>
      <c r="AD32" s="2" t="s">
        <v>61</v>
      </c>
    </row>
    <row r="33" spans="4:29" ht="17.25" customHeight="1" x14ac:dyDescent="0.15">
      <c r="F33" s="2" t="s">
        <v>64</v>
      </c>
      <c r="Y33" s="2" t="s">
        <v>9</v>
      </c>
    </row>
    <row r="34" spans="4:29" ht="17.25" customHeight="1" x14ac:dyDescent="0.15">
      <c r="Y34" s="2" t="s">
        <v>65</v>
      </c>
    </row>
    <row r="35" spans="4:29" ht="17.25" customHeight="1" x14ac:dyDescent="0.15">
      <c r="D35" s="2" t="s">
        <v>42</v>
      </c>
      <c r="E35" s="82" t="s">
        <v>21</v>
      </c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</row>
    <row r="36" spans="4:29" ht="17.25" customHeight="1" x14ac:dyDescent="0.15"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</row>
  </sheetData>
  <mergeCells count="18">
    <mergeCell ref="AG2:BB2"/>
    <mergeCell ref="Z23:AA23"/>
    <mergeCell ref="Y24:AA24"/>
    <mergeCell ref="Z25:AA25"/>
    <mergeCell ref="Z26:AA26"/>
    <mergeCell ref="Y27:AA27"/>
    <mergeCell ref="Z30:AA30"/>
    <mergeCell ref="Y31:AA31"/>
    <mergeCell ref="Y32:AA32"/>
    <mergeCell ref="E35:AC35"/>
    <mergeCell ref="A4:O6"/>
    <mergeCell ref="AP4:BB6"/>
    <mergeCell ref="P5:AB6"/>
    <mergeCell ref="AC5:AO6"/>
    <mergeCell ref="F8:K9"/>
    <mergeCell ref="T8:X9"/>
    <mergeCell ref="AG8:AK9"/>
    <mergeCell ref="AT8:AX9"/>
  </mergeCells>
  <phoneticPr fontId="19"/>
  <pageMargins left="0.78740157480314965" right="0.70866141732283472" top="0.78740157480314965" bottom="0.78740157480314965" header="0.51181102362204722" footer="0.51181102362204722"/>
  <pageSetup paperSize="9" scale="98" orientation="portrait" r:id="rId1"/>
  <headerFooter scaleWithDoc="0" alignWithMargins="0">
    <oddFooter>&amp;C&amp;"ＭＳ 明朝,標準"&amp;10－&amp;A－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4"/>
  </sheetPr>
  <dimension ref="A1:BC56"/>
  <sheetViews>
    <sheetView view="pageBreakPreview" zoomScaleSheetLayoutView="100" workbookViewId="0"/>
  </sheetViews>
  <sheetFormatPr defaultColWidth="9" defaultRowHeight="12" x14ac:dyDescent="0.15"/>
  <cols>
    <col min="1" max="113" width="1.625" style="2" customWidth="1"/>
    <col min="114" max="114" width="9" style="2" bestFit="1"/>
    <col min="115" max="16384" width="9" style="2"/>
  </cols>
  <sheetData>
    <row r="1" spans="1:55" ht="15" customHeight="1" x14ac:dyDescent="0.15">
      <c r="A1" s="3" t="s">
        <v>69</v>
      </c>
    </row>
    <row r="2" spans="1:55" x14ac:dyDescent="0.15">
      <c r="AL2" s="81" t="s">
        <v>70</v>
      </c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</row>
    <row r="3" spans="1:55" ht="4.1500000000000004" customHeight="1" x14ac:dyDescent="0.15"/>
    <row r="4" spans="1:55" ht="16.5" customHeight="1" x14ac:dyDescent="0.15">
      <c r="A4" s="72" t="s">
        <v>74</v>
      </c>
      <c r="B4" s="72"/>
      <c r="C4" s="72"/>
      <c r="D4" s="72"/>
      <c r="E4" s="72"/>
      <c r="F4" s="72"/>
      <c r="G4" s="123" t="s">
        <v>76</v>
      </c>
      <c r="H4" s="124"/>
      <c r="I4" s="124"/>
      <c r="J4" s="124"/>
      <c r="K4" s="125"/>
      <c r="L4" s="125"/>
      <c r="M4" s="125"/>
      <c r="N4" s="126"/>
      <c r="O4" s="71" t="s">
        <v>76</v>
      </c>
      <c r="P4" s="72"/>
      <c r="Q4" s="72"/>
      <c r="R4" s="72"/>
      <c r="S4" s="72"/>
      <c r="T4" s="115"/>
      <c r="U4" s="115"/>
      <c r="V4" s="115"/>
      <c r="W4" s="115"/>
      <c r="X4" s="116"/>
      <c r="Y4" s="114" t="s">
        <v>4</v>
      </c>
      <c r="Z4" s="115"/>
      <c r="AA4" s="115"/>
      <c r="AB4" s="115"/>
      <c r="AC4" s="115"/>
      <c r="AD4" s="115"/>
      <c r="AE4" s="115"/>
      <c r="AF4" s="115"/>
      <c r="AG4" s="116"/>
      <c r="AH4" s="115" t="s">
        <v>35</v>
      </c>
      <c r="AI4" s="115"/>
      <c r="AJ4" s="115"/>
      <c r="AK4" s="115"/>
      <c r="AL4" s="115"/>
      <c r="AM4" s="115"/>
      <c r="AN4" s="115"/>
      <c r="AO4" s="115"/>
      <c r="AP4" s="116"/>
      <c r="AQ4" s="115" t="s">
        <v>68</v>
      </c>
      <c r="AR4" s="115"/>
      <c r="AS4" s="115"/>
      <c r="AT4" s="115"/>
      <c r="AU4" s="115"/>
      <c r="AV4" s="115"/>
      <c r="AW4" s="115"/>
      <c r="AX4" s="115"/>
      <c r="AY4" s="116"/>
      <c r="AZ4" s="84" t="s">
        <v>77</v>
      </c>
      <c r="BA4" s="84"/>
      <c r="BB4" s="84"/>
      <c r="BC4" s="84"/>
    </row>
    <row r="5" spans="1:55" ht="16.5" customHeight="1" x14ac:dyDescent="0.15">
      <c r="A5" s="74"/>
      <c r="B5" s="74"/>
      <c r="C5" s="74"/>
      <c r="D5" s="74"/>
      <c r="E5" s="74"/>
      <c r="F5" s="74"/>
      <c r="G5" s="87" t="s">
        <v>7</v>
      </c>
      <c r="H5" s="69"/>
      <c r="I5" s="69"/>
      <c r="J5" s="88"/>
      <c r="K5" s="87" t="s">
        <v>78</v>
      </c>
      <c r="L5" s="69"/>
      <c r="M5" s="69"/>
      <c r="N5" s="88"/>
      <c r="O5" s="73" t="s">
        <v>12</v>
      </c>
      <c r="P5" s="74"/>
      <c r="Q5" s="74"/>
      <c r="R5" s="74"/>
      <c r="S5" s="91"/>
      <c r="T5" s="93" t="s">
        <v>73</v>
      </c>
      <c r="U5" s="93"/>
      <c r="V5" s="93"/>
      <c r="W5" s="93"/>
      <c r="X5" s="93"/>
      <c r="Y5" s="94" t="s">
        <v>79</v>
      </c>
      <c r="Z5" s="95"/>
      <c r="AA5" s="95"/>
      <c r="AB5" s="96"/>
      <c r="AC5" s="100" t="s">
        <v>80</v>
      </c>
      <c r="AD5" s="101"/>
      <c r="AE5" s="101"/>
      <c r="AF5" s="101"/>
      <c r="AG5" s="102"/>
      <c r="AH5" s="94" t="s">
        <v>79</v>
      </c>
      <c r="AI5" s="95"/>
      <c r="AJ5" s="95"/>
      <c r="AK5" s="96"/>
      <c r="AL5" s="100" t="s">
        <v>80</v>
      </c>
      <c r="AM5" s="101"/>
      <c r="AN5" s="101"/>
      <c r="AO5" s="101"/>
      <c r="AP5" s="102"/>
      <c r="AQ5" s="94" t="s">
        <v>79</v>
      </c>
      <c r="AR5" s="95"/>
      <c r="AS5" s="95"/>
      <c r="AT5" s="96"/>
      <c r="AU5" s="100" t="s">
        <v>80</v>
      </c>
      <c r="AV5" s="101"/>
      <c r="AW5" s="101"/>
      <c r="AX5" s="101"/>
      <c r="AY5" s="102"/>
      <c r="AZ5" s="85"/>
      <c r="BA5" s="85"/>
      <c r="BB5" s="85"/>
      <c r="BC5" s="85"/>
    </row>
    <row r="6" spans="1:55" ht="30.75" customHeight="1" x14ac:dyDescent="0.15">
      <c r="A6" s="76"/>
      <c r="B6" s="76"/>
      <c r="C6" s="76"/>
      <c r="D6" s="76"/>
      <c r="E6" s="76"/>
      <c r="F6" s="76"/>
      <c r="G6" s="97" t="s">
        <v>79</v>
      </c>
      <c r="H6" s="98"/>
      <c r="I6" s="98"/>
      <c r="J6" s="99"/>
      <c r="K6" s="89"/>
      <c r="L6" s="70"/>
      <c r="M6" s="70"/>
      <c r="N6" s="90"/>
      <c r="O6" s="75"/>
      <c r="P6" s="76"/>
      <c r="Q6" s="76"/>
      <c r="R6" s="76"/>
      <c r="S6" s="92"/>
      <c r="T6" s="93"/>
      <c r="U6" s="93"/>
      <c r="V6" s="93"/>
      <c r="W6" s="93"/>
      <c r="X6" s="93"/>
      <c r="Y6" s="97"/>
      <c r="Z6" s="98"/>
      <c r="AA6" s="98"/>
      <c r="AB6" s="99"/>
      <c r="AC6" s="89"/>
      <c r="AD6" s="70"/>
      <c r="AE6" s="70"/>
      <c r="AF6" s="70"/>
      <c r="AG6" s="90"/>
      <c r="AH6" s="97"/>
      <c r="AI6" s="98"/>
      <c r="AJ6" s="98"/>
      <c r="AK6" s="99"/>
      <c r="AL6" s="89"/>
      <c r="AM6" s="70"/>
      <c r="AN6" s="70"/>
      <c r="AO6" s="70"/>
      <c r="AP6" s="90"/>
      <c r="AQ6" s="97"/>
      <c r="AR6" s="98"/>
      <c r="AS6" s="98"/>
      <c r="AT6" s="99"/>
      <c r="AU6" s="89"/>
      <c r="AV6" s="70"/>
      <c r="AW6" s="70"/>
      <c r="AX6" s="70"/>
      <c r="AY6" s="90"/>
      <c r="AZ6" s="86"/>
      <c r="BA6" s="86"/>
      <c r="BB6" s="86"/>
      <c r="BC6" s="86"/>
    </row>
    <row r="7" spans="1:55" ht="12" customHeight="1" x14ac:dyDescent="0.15">
      <c r="A7" s="5"/>
      <c r="B7" s="5"/>
      <c r="C7" s="5"/>
      <c r="D7" s="5"/>
      <c r="E7" s="5"/>
      <c r="F7" s="5"/>
      <c r="G7" s="14"/>
      <c r="H7" s="17"/>
      <c r="I7" s="17"/>
      <c r="J7" s="17"/>
      <c r="L7" s="4"/>
      <c r="M7" s="4"/>
      <c r="N7" s="4"/>
      <c r="O7" s="17"/>
      <c r="P7" s="17"/>
      <c r="Q7" s="17"/>
      <c r="R7" s="17"/>
      <c r="S7" s="17"/>
      <c r="T7" s="17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</row>
    <row r="8" spans="1:55" ht="18.75" customHeight="1" x14ac:dyDescent="0.15">
      <c r="A8" s="8" t="s">
        <v>72</v>
      </c>
      <c r="E8" s="5"/>
      <c r="F8" s="5"/>
      <c r="G8" s="118">
        <v>1092</v>
      </c>
      <c r="H8" s="112"/>
      <c r="I8" s="112"/>
      <c r="J8" s="112"/>
      <c r="K8" s="81">
        <v>395</v>
      </c>
      <c r="L8" s="81"/>
      <c r="M8" s="81"/>
      <c r="N8" s="81"/>
      <c r="O8" s="111">
        <v>248776</v>
      </c>
      <c r="P8" s="111"/>
      <c r="Q8" s="111"/>
      <c r="R8" s="111"/>
      <c r="S8" s="111"/>
      <c r="T8" s="111">
        <v>102282</v>
      </c>
      <c r="U8" s="111"/>
      <c r="V8" s="111"/>
      <c r="W8" s="111"/>
      <c r="X8" s="111"/>
      <c r="Y8" s="81">
        <v>967</v>
      </c>
      <c r="Z8" s="81"/>
      <c r="AA8" s="81"/>
      <c r="AB8" s="81"/>
      <c r="AC8" s="111">
        <v>186241</v>
      </c>
      <c r="AD8" s="111"/>
      <c r="AE8" s="111"/>
      <c r="AF8" s="111"/>
      <c r="AG8" s="111"/>
      <c r="AH8" s="81">
        <v>646</v>
      </c>
      <c r="AI8" s="81"/>
      <c r="AJ8" s="81"/>
      <c r="AK8" s="81"/>
      <c r="AL8" s="111">
        <v>60345</v>
      </c>
      <c r="AM8" s="111"/>
      <c r="AN8" s="111"/>
      <c r="AO8" s="111"/>
      <c r="AP8" s="111"/>
      <c r="AQ8" s="81">
        <v>40</v>
      </c>
      <c r="AR8" s="81"/>
      <c r="AS8" s="81"/>
      <c r="AT8" s="81"/>
      <c r="AU8" s="111">
        <v>2190</v>
      </c>
      <c r="AV8" s="111"/>
      <c r="AW8" s="111"/>
      <c r="AX8" s="111"/>
      <c r="AY8" s="111"/>
      <c r="AZ8" s="119">
        <v>2.2999999999999998</v>
      </c>
      <c r="BA8" s="119"/>
      <c r="BB8" s="119"/>
      <c r="BC8" s="119"/>
    </row>
    <row r="9" spans="1:55" ht="18.75" customHeight="1" x14ac:dyDescent="0.15">
      <c r="A9" s="117" t="s">
        <v>82</v>
      </c>
      <c r="B9" s="117"/>
      <c r="C9" s="117"/>
      <c r="D9" s="117"/>
      <c r="E9" s="117"/>
      <c r="F9" s="117"/>
      <c r="G9" s="118">
        <v>22</v>
      </c>
      <c r="H9" s="112"/>
      <c r="I9" s="112"/>
      <c r="J9" s="112"/>
      <c r="K9" s="111">
        <v>10</v>
      </c>
      <c r="L9" s="111"/>
      <c r="M9" s="111"/>
      <c r="N9" s="111"/>
      <c r="O9" s="111">
        <v>2437</v>
      </c>
      <c r="P9" s="111"/>
      <c r="Q9" s="111"/>
      <c r="R9" s="111"/>
      <c r="S9" s="111"/>
      <c r="T9" s="111">
        <v>792</v>
      </c>
      <c r="U9" s="111"/>
      <c r="V9" s="111"/>
      <c r="W9" s="111"/>
      <c r="X9" s="111"/>
      <c r="Y9" s="111">
        <v>18</v>
      </c>
      <c r="Z9" s="111"/>
      <c r="AA9" s="111"/>
      <c r="AB9" s="111"/>
      <c r="AC9" s="111">
        <v>1537</v>
      </c>
      <c r="AD9" s="111"/>
      <c r="AE9" s="111"/>
      <c r="AF9" s="111"/>
      <c r="AG9" s="111"/>
      <c r="AH9" s="111">
        <v>20</v>
      </c>
      <c r="AI9" s="111"/>
      <c r="AJ9" s="111"/>
      <c r="AK9" s="111"/>
      <c r="AL9" s="111">
        <v>900</v>
      </c>
      <c r="AM9" s="111"/>
      <c r="AN9" s="111"/>
      <c r="AO9" s="111"/>
      <c r="AP9" s="111"/>
      <c r="AQ9" s="111" t="s">
        <v>197</v>
      </c>
      <c r="AR9" s="111"/>
      <c r="AS9" s="111"/>
      <c r="AT9" s="111"/>
      <c r="AU9" s="111" t="s">
        <v>197</v>
      </c>
      <c r="AV9" s="111"/>
      <c r="AW9" s="111"/>
      <c r="AX9" s="111"/>
      <c r="AY9" s="111"/>
      <c r="AZ9" s="113">
        <v>1.1000000000000001</v>
      </c>
      <c r="BA9" s="113"/>
      <c r="BB9" s="113"/>
      <c r="BC9" s="113"/>
    </row>
    <row r="10" spans="1:55" ht="18.75" customHeight="1" x14ac:dyDescent="0.15">
      <c r="A10" s="117" t="s">
        <v>58</v>
      </c>
      <c r="B10" s="117"/>
      <c r="C10" s="117"/>
      <c r="D10" s="117"/>
      <c r="E10" s="117"/>
      <c r="F10" s="117"/>
      <c r="G10" s="118">
        <v>93</v>
      </c>
      <c r="H10" s="112"/>
      <c r="I10" s="112"/>
      <c r="J10" s="112"/>
      <c r="K10" s="111">
        <v>22</v>
      </c>
      <c r="L10" s="111"/>
      <c r="M10" s="111"/>
      <c r="N10" s="111"/>
      <c r="O10" s="111">
        <v>17761</v>
      </c>
      <c r="P10" s="111"/>
      <c r="Q10" s="111"/>
      <c r="R10" s="111"/>
      <c r="S10" s="111"/>
      <c r="T10" s="111">
        <v>8020</v>
      </c>
      <c r="U10" s="111"/>
      <c r="V10" s="111"/>
      <c r="W10" s="111"/>
      <c r="X10" s="111"/>
      <c r="Y10" s="111">
        <v>66</v>
      </c>
      <c r="Z10" s="111"/>
      <c r="AA10" s="111"/>
      <c r="AB10" s="111"/>
      <c r="AC10" s="111">
        <v>14616</v>
      </c>
      <c r="AD10" s="111"/>
      <c r="AE10" s="111"/>
      <c r="AF10" s="111"/>
      <c r="AG10" s="111"/>
      <c r="AH10" s="111">
        <v>80</v>
      </c>
      <c r="AI10" s="111"/>
      <c r="AJ10" s="111"/>
      <c r="AK10" s="111"/>
      <c r="AL10" s="111">
        <v>3135</v>
      </c>
      <c r="AM10" s="111"/>
      <c r="AN10" s="111"/>
      <c r="AO10" s="111"/>
      <c r="AP10" s="111"/>
      <c r="AQ10" s="111">
        <v>1</v>
      </c>
      <c r="AR10" s="111"/>
      <c r="AS10" s="111"/>
      <c r="AT10" s="111"/>
      <c r="AU10" s="111">
        <v>10</v>
      </c>
      <c r="AV10" s="111"/>
      <c r="AW10" s="111"/>
      <c r="AX10" s="111"/>
      <c r="AY10" s="111"/>
      <c r="AZ10" s="113">
        <v>1.9</v>
      </c>
      <c r="BA10" s="113"/>
      <c r="BB10" s="113"/>
      <c r="BC10" s="113"/>
    </row>
    <row r="11" spans="1:55" ht="18.75" customHeight="1" x14ac:dyDescent="0.15">
      <c r="A11" s="120" t="s">
        <v>59</v>
      </c>
      <c r="B11" s="120"/>
      <c r="C11" s="120"/>
      <c r="D11" s="120"/>
      <c r="E11" s="120"/>
      <c r="F11" s="120"/>
      <c r="G11" s="121">
        <v>59</v>
      </c>
      <c r="H11" s="81"/>
      <c r="I11" s="81"/>
      <c r="J11" s="81"/>
      <c r="K11" s="81">
        <v>30</v>
      </c>
      <c r="L11" s="81"/>
      <c r="M11" s="81"/>
      <c r="N11" s="81"/>
      <c r="O11" s="122">
        <v>17056</v>
      </c>
      <c r="P11" s="122"/>
      <c r="Q11" s="122"/>
      <c r="R11" s="122"/>
      <c r="S11" s="122"/>
      <c r="T11" s="111">
        <v>12244</v>
      </c>
      <c r="U11" s="111"/>
      <c r="V11" s="111"/>
      <c r="W11" s="111"/>
      <c r="X11" s="111"/>
      <c r="Y11" s="81">
        <v>54</v>
      </c>
      <c r="Z11" s="81"/>
      <c r="AA11" s="81"/>
      <c r="AB11" s="81"/>
      <c r="AC11" s="111">
        <v>12207</v>
      </c>
      <c r="AD11" s="111"/>
      <c r="AE11" s="111"/>
      <c r="AF11" s="111"/>
      <c r="AG11" s="111"/>
      <c r="AH11" s="81">
        <v>27</v>
      </c>
      <c r="AI11" s="81"/>
      <c r="AJ11" s="81"/>
      <c r="AK11" s="81"/>
      <c r="AL11" s="111">
        <v>4849</v>
      </c>
      <c r="AM11" s="111"/>
      <c r="AN11" s="111"/>
      <c r="AO11" s="111"/>
      <c r="AP11" s="111"/>
      <c r="AQ11" s="111" t="s">
        <v>197</v>
      </c>
      <c r="AR11" s="111"/>
      <c r="AS11" s="111"/>
      <c r="AT11" s="111"/>
      <c r="AU11" s="111" t="s">
        <v>197</v>
      </c>
      <c r="AV11" s="111"/>
      <c r="AW11" s="111"/>
      <c r="AX11" s="111"/>
      <c r="AY11" s="111"/>
      <c r="AZ11" s="119">
        <v>2.9</v>
      </c>
      <c r="BA11" s="119"/>
      <c r="BB11" s="119"/>
      <c r="BC11" s="119"/>
    </row>
    <row r="12" spans="1:55" ht="18.75" customHeight="1" x14ac:dyDescent="0.15">
      <c r="A12" s="117" t="s">
        <v>83</v>
      </c>
      <c r="B12" s="117"/>
      <c r="C12" s="117"/>
      <c r="D12" s="117"/>
      <c r="E12" s="117"/>
      <c r="F12" s="117"/>
      <c r="G12" s="118">
        <v>96</v>
      </c>
      <c r="H12" s="112"/>
      <c r="I12" s="112"/>
      <c r="J12" s="112"/>
      <c r="K12" s="111">
        <v>51</v>
      </c>
      <c r="L12" s="111"/>
      <c r="M12" s="111"/>
      <c r="N12" s="111"/>
      <c r="O12" s="111">
        <v>40725</v>
      </c>
      <c r="P12" s="111"/>
      <c r="Q12" s="111"/>
      <c r="R12" s="111"/>
      <c r="S12" s="111"/>
      <c r="T12" s="111">
        <v>30833</v>
      </c>
      <c r="U12" s="111"/>
      <c r="V12" s="111"/>
      <c r="W12" s="111"/>
      <c r="X12" s="111"/>
      <c r="Y12" s="111">
        <v>76</v>
      </c>
      <c r="Z12" s="111"/>
      <c r="AA12" s="111"/>
      <c r="AB12" s="111"/>
      <c r="AC12" s="111">
        <v>26786</v>
      </c>
      <c r="AD12" s="111"/>
      <c r="AE12" s="111"/>
      <c r="AF12" s="111"/>
      <c r="AG12" s="111"/>
      <c r="AH12" s="111">
        <v>69</v>
      </c>
      <c r="AI12" s="111"/>
      <c r="AJ12" s="111"/>
      <c r="AK12" s="111"/>
      <c r="AL12" s="111">
        <v>13650</v>
      </c>
      <c r="AM12" s="111"/>
      <c r="AN12" s="111"/>
      <c r="AO12" s="111"/>
      <c r="AP12" s="111"/>
      <c r="AQ12" s="111">
        <v>7</v>
      </c>
      <c r="AR12" s="111"/>
      <c r="AS12" s="111"/>
      <c r="AT12" s="111"/>
      <c r="AU12" s="111">
        <v>289</v>
      </c>
      <c r="AV12" s="111"/>
      <c r="AW12" s="111"/>
      <c r="AX12" s="111"/>
      <c r="AY12" s="111"/>
      <c r="AZ12" s="113">
        <v>4.2</v>
      </c>
      <c r="BA12" s="113"/>
      <c r="BB12" s="113"/>
      <c r="BC12" s="113"/>
    </row>
    <row r="13" spans="1:55" ht="18.75" customHeight="1" x14ac:dyDescent="0.15">
      <c r="A13" s="117" t="s">
        <v>44</v>
      </c>
      <c r="B13" s="117"/>
      <c r="C13" s="117"/>
      <c r="D13" s="117"/>
      <c r="E13" s="117"/>
      <c r="F13" s="117"/>
      <c r="G13" s="118">
        <v>146</v>
      </c>
      <c r="H13" s="112"/>
      <c r="I13" s="112"/>
      <c r="J13" s="112"/>
      <c r="K13" s="111">
        <v>63</v>
      </c>
      <c r="L13" s="111"/>
      <c r="M13" s="111"/>
      <c r="N13" s="111"/>
      <c r="O13" s="111">
        <v>29247</v>
      </c>
      <c r="P13" s="111"/>
      <c r="Q13" s="111"/>
      <c r="R13" s="111"/>
      <c r="S13" s="111"/>
      <c r="T13" s="111">
        <v>9521</v>
      </c>
      <c r="U13" s="111"/>
      <c r="V13" s="111"/>
      <c r="W13" s="111"/>
      <c r="X13" s="111"/>
      <c r="Y13" s="111">
        <v>144</v>
      </c>
      <c r="Z13" s="111"/>
      <c r="AA13" s="111"/>
      <c r="AB13" s="111"/>
      <c r="AC13" s="111">
        <v>26654</v>
      </c>
      <c r="AD13" s="111"/>
      <c r="AE13" s="111"/>
      <c r="AF13" s="111"/>
      <c r="AG13" s="111"/>
      <c r="AH13" s="111">
        <v>62</v>
      </c>
      <c r="AI13" s="111"/>
      <c r="AJ13" s="111"/>
      <c r="AK13" s="111"/>
      <c r="AL13" s="111">
        <v>2593</v>
      </c>
      <c r="AM13" s="111"/>
      <c r="AN13" s="111"/>
      <c r="AO13" s="111"/>
      <c r="AP13" s="111"/>
      <c r="AQ13" s="111" t="s">
        <v>197</v>
      </c>
      <c r="AR13" s="111"/>
      <c r="AS13" s="111"/>
      <c r="AT13" s="111"/>
      <c r="AU13" s="111" t="s">
        <v>197</v>
      </c>
      <c r="AV13" s="111"/>
      <c r="AW13" s="111"/>
      <c r="AX13" s="111"/>
      <c r="AY13" s="111"/>
      <c r="AZ13" s="113">
        <v>2</v>
      </c>
      <c r="BA13" s="113"/>
      <c r="BB13" s="113"/>
      <c r="BC13" s="113"/>
    </row>
    <row r="14" spans="1:55" ht="18.75" customHeight="1" x14ac:dyDescent="0.15">
      <c r="A14" s="117" t="s">
        <v>1</v>
      </c>
      <c r="B14" s="117"/>
      <c r="C14" s="117"/>
      <c r="D14" s="117"/>
      <c r="E14" s="117"/>
      <c r="F14" s="117"/>
      <c r="G14" s="118">
        <v>150</v>
      </c>
      <c r="H14" s="112"/>
      <c r="I14" s="112"/>
      <c r="J14" s="112"/>
      <c r="K14" s="81">
        <v>58</v>
      </c>
      <c r="L14" s="81"/>
      <c r="M14" s="81"/>
      <c r="N14" s="81"/>
      <c r="O14" s="111">
        <v>24304</v>
      </c>
      <c r="P14" s="111"/>
      <c r="Q14" s="111"/>
      <c r="R14" s="111"/>
      <c r="S14" s="111"/>
      <c r="T14" s="111">
        <v>6058</v>
      </c>
      <c r="U14" s="111"/>
      <c r="V14" s="111"/>
      <c r="W14" s="111"/>
      <c r="X14" s="111"/>
      <c r="Y14" s="111">
        <v>138</v>
      </c>
      <c r="Z14" s="111"/>
      <c r="AA14" s="111"/>
      <c r="AB14" s="111"/>
      <c r="AC14" s="111">
        <v>19059</v>
      </c>
      <c r="AD14" s="111"/>
      <c r="AE14" s="111"/>
      <c r="AF14" s="111"/>
      <c r="AG14" s="111"/>
      <c r="AH14" s="111">
        <v>81</v>
      </c>
      <c r="AI14" s="111"/>
      <c r="AJ14" s="111"/>
      <c r="AK14" s="111"/>
      <c r="AL14" s="111">
        <v>3602</v>
      </c>
      <c r="AM14" s="111"/>
      <c r="AN14" s="111"/>
      <c r="AO14" s="111"/>
      <c r="AP14" s="111"/>
      <c r="AQ14" s="111">
        <v>24</v>
      </c>
      <c r="AR14" s="111"/>
      <c r="AS14" s="111"/>
      <c r="AT14" s="111"/>
      <c r="AU14" s="111">
        <v>1643</v>
      </c>
      <c r="AV14" s="111"/>
      <c r="AW14" s="111"/>
      <c r="AX14" s="111"/>
      <c r="AY14" s="111"/>
      <c r="AZ14" s="113">
        <v>1.6</v>
      </c>
      <c r="BA14" s="113"/>
      <c r="BB14" s="113"/>
      <c r="BC14" s="113"/>
    </row>
    <row r="15" spans="1:55" ht="18.75" customHeight="1" x14ac:dyDescent="0.15">
      <c r="A15" s="117" t="s">
        <v>49</v>
      </c>
      <c r="B15" s="117"/>
      <c r="C15" s="117"/>
      <c r="D15" s="117"/>
      <c r="E15" s="117"/>
      <c r="F15" s="117"/>
      <c r="G15" s="118">
        <v>56</v>
      </c>
      <c r="H15" s="112"/>
      <c r="I15" s="112"/>
      <c r="J15" s="112"/>
      <c r="K15" s="111">
        <v>27</v>
      </c>
      <c r="L15" s="111"/>
      <c r="M15" s="111"/>
      <c r="N15" s="111"/>
      <c r="O15" s="111">
        <v>12316</v>
      </c>
      <c r="P15" s="111"/>
      <c r="Q15" s="111"/>
      <c r="R15" s="111"/>
      <c r="S15" s="111"/>
      <c r="T15" s="111">
        <v>8207</v>
      </c>
      <c r="U15" s="111"/>
      <c r="V15" s="111"/>
      <c r="W15" s="111"/>
      <c r="X15" s="111"/>
      <c r="Y15" s="111">
        <v>54</v>
      </c>
      <c r="Z15" s="111"/>
      <c r="AA15" s="111"/>
      <c r="AB15" s="111"/>
      <c r="AC15" s="111">
        <v>7772</v>
      </c>
      <c r="AD15" s="111"/>
      <c r="AE15" s="111"/>
      <c r="AF15" s="111"/>
      <c r="AG15" s="111"/>
      <c r="AH15" s="111">
        <v>32</v>
      </c>
      <c r="AI15" s="111"/>
      <c r="AJ15" s="111"/>
      <c r="AK15" s="111"/>
      <c r="AL15" s="111">
        <v>4537</v>
      </c>
      <c r="AM15" s="111"/>
      <c r="AN15" s="111"/>
      <c r="AO15" s="111"/>
      <c r="AP15" s="111"/>
      <c r="AQ15" s="111">
        <v>1</v>
      </c>
      <c r="AR15" s="111"/>
      <c r="AS15" s="111"/>
      <c r="AT15" s="111"/>
      <c r="AU15" s="111">
        <v>7</v>
      </c>
      <c r="AV15" s="111"/>
      <c r="AW15" s="111"/>
      <c r="AX15" s="111"/>
      <c r="AY15" s="111"/>
      <c r="AZ15" s="113">
        <v>2.2000000000000002</v>
      </c>
      <c r="BA15" s="113"/>
      <c r="BB15" s="113"/>
      <c r="BC15" s="113"/>
    </row>
    <row r="16" spans="1:55" ht="18.75" customHeight="1" x14ac:dyDescent="0.15">
      <c r="A16" s="117" t="s">
        <v>13</v>
      </c>
      <c r="B16" s="117"/>
      <c r="C16" s="117"/>
      <c r="D16" s="117"/>
      <c r="E16" s="117"/>
      <c r="F16" s="117"/>
      <c r="G16" s="118">
        <v>50</v>
      </c>
      <c r="H16" s="112"/>
      <c r="I16" s="112"/>
      <c r="J16" s="112"/>
      <c r="K16" s="111">
        <v>16</v>
      </c>
      <c r="L16" s="111"/>
      <c r="M16" s="111"/>
      <c r="N16" s="111"/>
      <c r="O16" s="111">
        <v>22141</v>
      </c>
      <c r="P16" s="111"/>
      <c r="Q16" s="111"/>
      <c r="R16" s="111"/>
      <c r="S16" s="111"/>
      <c r="T16" s="111">
        <v>10054</v>
      </c>
      <c r="U16" s="111"/>
      <c r="V16" s="111"/>
      <c r="W16" s="111"/>
      <c r="X16" s="111"/>
      <c r="Y16" s="111">
        <v>48</v>
      </c>
      <c r="Z16" s="111"/>
      <c r="AA16" s="111"/>
      <c r="AB16" s="111"/>
      <c r="AC16" s="111">
        <v>12356</v>
      </c>
      <c r="AD16" s="111"/>
      <c r="AE16" s="111"/>
      <c r="AF16" s="111"/>
      <c r="AG16" s="111"/>
      <c r="AH16" s="111">
        <v>22</v>
      </c>
      <c r="AI16" s="111"/>
      <c r="AJ16" s="111"/>
      <c r="AK16" s="111"/>
      <c r="AL16" s="111">
        <v>9785</v>
      </c>
      <c r="AM16" s="111"/>
      <c r="AN16" s="111"/>
      <c r="AO16" s="111"/>
      <c r="AP16" s="111"/>
      <c r="AQ16" s="111" t="s">
        <v>197</v>
      </c>
      <c r="AR16" s="111"/>
      <c r="AS16" s="111"/>
      <c r="AT16" s="111"/>
      <c r="AU16" s="111" t="s">
        <v>197</v>
      </c>
      <c r="AV16" s="111"/>
      <c r="AW16" s="111"/>
      <c r="AX16" s="111"/>
      <c r="AY16" s="111"/>
      <c r="AZ16" s="113">
        <v>4.4000000000000004</v>
      </c>
      <c r="BA16" s="113"/>
      <c r="BB16" s="113"/>
      <c r="BC16" s="113"/>
    </row>
    <row r="17" spans="1:55" ht="18.75" customHeight="1" x14ac:dyDescent="0.15">
      <c r="A17" s="117" t="s">
        <v>81</v>
      </c>
      <c r="B17" s="117"/>
      <c r="C17" s="117"/>
      <c r="D17" s="117"/>
      <c r="E17" s="117"/>
      <c r="F17" s="117"/>
      <c r="G17" s="118">
        <v>66</v>
      </c>
      <c r="H17" s="112"/>
      <c r="I17" s="112"/>
      <c r="J17" s="112"/>
      <c r="K17" s="81">
        <v>22</v>
      </c>
      <c r="L17" s="81"/>
      <c r="M17" s="81"/>
      <c r="N17" s="81"/>
      <c r="O17" s="111">
        <v>11621</v>
      </c>
      <c r="P17" s="111"/>
      <c r="Q17" s="111"/>
      <c r="R17" s="111"/>
      <c r="S17" s="111"/>
      <c r="T17" s="111">
        <v>3800</v>
      </c>
      <c r="U17" s="111"/>
      <c r="V17" s="111"/>
      <c r="W17" s="111"/>
      <c r="X17" s="111"/>
      <c r="Y17" s="111">
        <v>64</v>
      </c>
      <c r="Z17" s="111"/>
      <c r="AA17" s="111"/>
      <c r="AB17" s="111"/>
      <c r="AC17" s="111">
        <v>10387</v>
      </c>
      <c r="AD17" s="111"/>
      <c r="AE17" s="111"/>
      <c r="AF17" s="111"/>
      <c r="AG17" s="111"/>
      <c r="AH17" s="111">
        <v>43</v>
      </c>
      <c r="AI17" s="111"/>
      <c r="AJ17" s="111"/>
      <c r="AK17" s="111"/>
      <c r="AL17" s="111">
        <v>1214</v>
      </c>
      <c r="AM17" s="111"/>
      <c r="AN17" s="111"/>
      <c r="AO17" s="111"/>
      <c r="AP17" s="111"/>
      <c r="AQ17" s="111">
        <v>1</v>
      </c>
      <c r="AR17" s="111"/>
      <c r="AS17" s="111"/>
      <c r="AT17" s="111"/>
      <c r="AU17" s="111">
        <v>20</v>
      </c>
      <c r="AV17" s="111"/>
      <c r="AW17" s="111"/>
      <c r="AX17" s="111"/>
      <c r="AY17" s="111"/>
      <c r="AZ17" s="113">
        <v>1.8</v>
      </c>
      <c r="BA17" s="113"/>
      <c r="BB17" s="113"/>
      <c r="BC17" s="113"/>
    </row>
    <row r="18" spans="1:55" ht="18.75" customHeight="1" x14ac:dyDescent="0.15">
      <c r="A18" s="117" t="s">
        <v>84</v>
      </c>
      <c r="B18" s="117"/>
      <c r="C18" s="117"/>
      <c r="D18" s="117"/>
      <c r="E18" s="117"/>
      <c r="F18" s="117"/>
      <c r="G18" s="118">
        <v>5</v>
      </c>
      <c r="H18" s="112"/>
      <c r="I18" s="112"/>
      <c r="J18" s="112"/>
      <c r="K18" s="112">
        <v>1</v>
      </c>
      <c r="L18" s="112"/>
      <c r="M18" s="112"/>
      <c r="N18" s="112"/>
      <c r="O18" s="112">
        <v>310</v>
      </c>
      <c r="P18" s="112"/>
      <c r="Q18" s="112"/>
      <c r="R18" s="112"/>
      <c r="S18" s="112"/>
      <c r="T18" s="112">
        <v>80</v>
      </c>
      <c r="U18" s="112"/>
      <c r="V18" s="112"/>
      <c r="W18" s="112"/>
      <c r="X18" s="112"/>
      <c r="Y18" s="112">
        <v>3</v>
      </c>
      <c r="Z18" s="112"/>
      <c r="AA18" s="112"/>
      <c r="AB18" s="112"/>
      <c r="AC18" s="111">
        <v>165</v>
      </c>
      <c r="AD18" s="111"/>
      <c r="AE18" s="111"/>
      <c r="AF18" s="111"/>
      <c r="AG18" s="111"/>
      <c r="AH18" s="112">
        <v>1</v>
      </c>
      <c r="AI18" s="112"/>
      <c r="AJ18" s="112"/>
      <c r="AK18" s="112"/>
      <c r="AL18" s="112">
        <v>65</v>
      </c>
      <c r="AM18" s="112"/>
      <c r="AN18" s="112"/>
      <c r="AO18" s="112"/>
      <c r="AP18" s="112"/>
      <c r="AQ18" s="112">
        <v>1</v>
      </c>
      <c r="AR18" s="112"/>
      <c r="AS18" s="112"/>
      <c r="AT18" s="112"/>
      <c r="AU18" s="112">
        <v>80</v>
      </c>
      <c r="AV18" s="112"/>
      <c r="AW18" s="112"/>
      <c r="AX18" s="112"/>
      <c r="AY18" s="112"/>
      <c r="AZ18" s="113">
        <v>0.6</v>
      </c>
      <c r="BA18" s="113"/>
      <c r="BB18" s="113"/>
      <c r="BC18" s="113"/>
    </row>
    <row r="19" spans="1:55" ht="18.75" customHeight="1" x14ac:dyDescent="0.15">
      <c r="A19" s="117" t="s">
        <v>46</v>
      </c>
      <c r="B19" s="117"/>
      <c r="C19" s="117"/>
      <c r="D19" s="117"/>
      <c r="E19" s="117"/>
      <c r="F19" s="117"/>
      <c r="G19" s="118">
        <v>135</v>
      </c>
      <c r="H19" s="112"/>
      <c r="I19" s="112"/>
      <c r="J19" s="112"/>
      <c r="K19" s="81">
        <v>42</v>
      </c>
      <c r="L19" s="81"/>
      <c r="M19" s="81"/>
      <c r="N19" s="81"/>
      <c r="O19" s="112">
        <v>21979</v>
      </c>
      <c r="P19" s="112"/>
      <c r="Q19" s="112"/>
      <c r="R19" s="112"/>
      <c r="S19" s="112"/>
      <c r="T19" s="112">
        <v>6076</v>
      </c>
      <c r="U19" s="112"/>
      <c r="V19" s="112"/>
      <c r="W19" s="112"/>
      <c r="X19" s="112"/>
      <c r="Y19" s="112">
        <v>123</v>
      </c>
      <c r="Z19" s="112"/>
      <c r="AA19" s="112"/>
      <c r="AB19" s="112"/>
      <c r="AC19" s="111">
        <v>17648</v>
      </c>
      <c r="AD19" s="111"/>
      <c r="AE19" s="111"/>
      <c r="AF19" s="111"/>
      <c r="AG19" s="111"/>
      <c r="AH19" s="112">
        <v>97</v>
      </c>
      <c r="AI19" s="112"/>
      <c r="AJ19" s="112"/>
      <c r="AK19" s="112"/>
      <c r="AL19" s="112">
        <v>4285</v>
      </c>
      <c r="AM19" s="112"/>
      <c r="AN19" s="112"/>
      <c r="AO19" s="112"/>
      <c r="AP19" s="112"/>
      <c r="AQ19" s="112">
        <v>3</v>
      </c>
      <c r="AR19" s="112"/>
      <c r="AS19" s="112"/>
      <c r="AT19" s="112"/>
      <c r="AU19" s="112">
        <v>46</v>
      </c>
      <c r="AV19" s="112"/>
      <c r="AW19" s="112"/>
      <c r="AX19" s="112"/>
      <c r="AY19" s="112"/>
      <c r="AZ19" s="113">
        <v>1.6</v>
      </c>
      <c r="BA19" s="113"/>
      <c r="BB19" s="113"/>
      <c r="BC19" s="113"/>
    </row>
    <row r="20" spans="1:55" ht="18.75" customHeight="1" x14ac:dyDescent="0.15">
      <c r="A20" s="117" t="s">
        <v>85</v>
      </c>
      <c r="B20" s="117"/>
      <c r="C20" s="117"/>
      <c r="D20" s="117"/>
      <c r="E20" s="117"/>
      <c r="F20" s="117"/>
      <c r="G20" s="118">
        <v>125</v>
      </c>
      <c r="H20" s="112"/>
      <c r="I20" s="112"/>
      <c r="J20" s="112"/>
      <c r="K20" s="81">
        <v>27</v>
      </c>
      <c r="L20" s="81"/>
      <c r="M20" s="81"/>
      <c r="N20" s="81"/>
      <c r="O20" s="112">
        <v>30726</v>
      </c>
      <c r="P20" s="112"/>
      <c r="Q20" s="112"/>
      <c r="R20" s="112"/>
      <c r="S20" s="112"/>
      <c r="T20" s="112">
        <v>2919</v>
      </c>
      <c r="U20" s="112"/>
      <c r="V20" s="112"/>
      <c r="W20" s="112"/>
      <c r="X20" s="112"/>
      <c r="Y20" s="112">
        <v>93</v>
      </c>
      <c r="Z20" s="112"/>
      <c r="AA20" s="112"/>
      <c r="AB20" s="112"/>
      <c r="AC20" s="111">
        <v>20016</v>
      </c>
      <c r="AD20" s="111"/>
      <c r="AE20" s="111"/>
      <c r="AF20" s="111"/>
      <c r="AG20" s="111"/>
      <c r="AH20" s="112">
        <v>86</v>
      </c>
      <c r="AI20" s="112"/>
      <c r="AJ20" s="112"/>
      <c r="AK20" s="112"/>
      <c r="AL20" s="112">
        <v>10615</v>
      </c>
      <c r="AM20" s="112"/>
      <c r="AN20" s="112"/>
      <c r="AO20" s="112"/>
      <c r="AP20" s="112"/>
      <c r="AQ20" s="112">
        <v>2</v>
      </c>
      <c r="AR20" s="112"/>
      <c r="AS20" s="112"/>
      <c r="AT20" s="112"/>
      <c r="AU20" s="112">
        <v>95</v>
      </c>
      <c r="AV20" s="112"/>
      <c r="AW20" s="112"/>
      <c r="AX20" s="112"/>
      <c r="AY20" s="112"/>
      <c r="AZ20" s="113">
        <v>2.5</v>
      </c>
      <c r="BA20" s="113"/>
      <c r="BB20" s="113"/>
      <c r="BC20" s="113"/>
    </row>
    <row r="21" spans="1:55" ht="18.75" customHeight="1" x14ac:dyDescent="0.15">
      <c r="A21" s="117" t="s">
        <v>86</v>
      </c>
      <c r="B21" s="117"/>
      <c r="C21" s="117"/>
      <c r="D21" s="117"/>
      <c r="E21" s="117"/>
      <c r="F21" s="117"/>
      <c r="G21" s="118">
        <v>89</v>
      </c>
      <c r="H21" s="112"/>
      <c r="I21" s="112"/>
      <c r="J21" s="112"/>
      <c r="K21" s="112">
        <v>26</v>
      </c>
      <c r="L21" s="112"/>
      <c r="M21" s="112"/>
      <c r="N21" s="112"/>
      <c r="O21" s="112">
        <v>18153</v>
      </c>
      <c r="P21" s="112"/>
      <c r="Q21" s="112"/>
      <c r="R21" s="112"/>
      <c r="S21" s="112"/>
      <c r="T21" s="112">
        <v>3678</v>
      </c>
      <c r="U21" s="112"/>
      <c r="V21" s="112"/>
      <c r="W21" s="112"/>
      <c r="X21" s="112"/>
      <c r="Y21" s="112">
        <v>86</v>
      </c>
      <c r="Z21" s="112"/>
      <c r="AA21" s="112"/>
      <c r="AB21" s="112"/>
      <c r="AC21" s="111">
        <v>17038</v>
      </c>
      <c r="AD21" s="111"/>
      <c r="AE21" s="111"/>
      <c r="AF21" s="111"/>
      <c r="AG21" s="111"/>
      <c r="AH21" s="112">
        <v>26</v>
      </c>
      <c r="AI21" s="112"/>
      <c r="AJ21" s="112"/>
      <c r="AK21" s="112"/>
      <c r="AL21" s="112">
        <v>1115</v>
      </c>
      <c r="AM21" s="112"/>
      <c r="AN21" s="112"/>
      <c r="AO21" s="112"/>
      <c r="AP21" s="112"/>
      <c r="AQ21" s="111" t="s">
        <v>197</v>
      </c>
      <c r="AR21" s="111"/>
      <c r="AS21" s="111"/>
      <c r="AT21" s="111"/>
      <c r="AU21" s="112" t="s">
        <v>197</v>
      </c>
      <c r="AV21" s="112"/>
      <c r="AW21" s="112"/>
      <c r="AX21" s="112"/>
      <c r="AY21" s="112"/>
      <c r="AZ21" s="113">
        <v>2</v>
      </c>
      <c r="BA21" s="113"/>
      <c r="BB21" s="113"/>
      <c r="BC21" s="113"/>
    </row>
    <row r="22" spans="1:55" ht="18.75" customHeight="1" x14ac:dyDescent="0.15">
      <c r="A22" s="6"/>
      <c r="B22" s="15"/>
      <c r="C22" s="15"/>
      <c r="D22" s="15"/>
      <c r="E22" s="15"/>
      <c r="F22" s="15"/>
      <c r="G22" s="16"/>
      <c r="H22" s="19"/>
      <c r="I22" s="19"/>
      <c r="J22" s="19"/>
      <c r="K22" s="6"/>
      <c r="L22" s="19"/>
      <c r="M22" s="19"/>
      <c r="N22" s="19"/>
      <c r="O22" s="33"/>
      <c r="P22" s="19"/>
      <c r="Q22" s="19"/>
      <c r="R22" s="19"/>
      <c r="S22" s="19"/>
      <c r="T22" s="33"/>
      <c r="U22" s="19"/>
      <c r="V22" s="19"/>
      <c r="W22" s="19"/>
      <c r="X22" s="19"/>
      <c r="Y22" s="19"/>
      <c r="Z22" s="19"/>
      <c r="AA22" s="19"/>
      <c r="AB22" s="19"/>
      <c r="AC22" s="34"/>
      <c r="AD22" s="34"/>
      <c r="AE22" s="34"/>
      <c r="AF22" s="34"/>
      <c r="AG22" s="34"/>
      <c r="AH22" s="19"/>
      <c r="AI22" s="19"/>
      <c r="AJ22" s="19"/>
      <c r="AK22" s="19"/>
      <c r="AL22" s="6"/>
      <c r="AM22" s="6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37"/>
      <c r="BA22" s="37"/>
      <c r="BB22" s="37"/>
      <c r="BC22" s="37"/>
    </row>
    <row r="23" spans="1:55" ht="4.1500000000000004" customHeight="1" x14ac:dyDescent="0.15">
      <c r="B23" s="5"/>
      <c r="C23" s="5"/>
      <c r="D23" s="5"/>
      <c r="E23" s="5"/>
      <c r="F23" s="5"/>
      <c r="G23" s="9"/>
      <c r="H23" s="9"/>
      <c r="I23" s="9"/>
      <c r="J23" s="9"/>
      <c r="L23" s="9"/>
      <c r="M23" s="9"/>
      <c r="N23" s="9"/>
      <c r="O23" s="25"/>
      <c r="P23" s="9"/>
      <c r="Q23" s="9"/>
      <c r="R23" s="9"/>
      <c r="S23" s="9"/>
      <c r="T23" s="25"/>
      <c r="U23" s="9"/>
      <c r="V23" s="9"/>
      <c r="W23" s="9"/>
      <c r="X23" s="9"/>
      <c r="Y23" s="9"/>
      <c r="Z23" s="9"/>
      <c r="AA23" s="9"/>
      <c r="AB23" s="9"/>
      <c r="AC23" s="35"/>
      <c r="AD23" s="35"/>
      <c r="AE23" s="35"/>
      <c r="AF23" s="35"/>
      <c r="AG23" s="35"/>
      <c r="AH23" s="9"/>
      <c r="AI23" s="9"/>
      <c r="AJ23" s="9"/>
      <c r="AK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38"/>
      <c r="BA23" s="38"/>
      <c r="BB23" s="38"/>
      <c r="BC23" s="38"/>
    </row>
    <row r="24" spans="1:55" x14ac:dyDescent="0.15">
      <c r="AR24" s="81" t="s">
        <v>31</v>
      </c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</row>
    <row r="27" spans="1:55" ht="13.5" customHeight="1" x14ac:dyDescent="0.15">
      <c r="A27" s="3" t="s">
        <v>54</v>
      </c>
      <c r="AL27" s="81" t="s">
        <v>87</v>
      </c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</row>
    <row r="28" spans="1:55" ht="4.1500000000000004" customHeight="1" x14ac:dyDescent="0.15"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</row>
    <row r="29" spans="1:55" ht="15" customHeight="1" x14ac:dyDescent="0.15">
      <c r="A29" s="72" t="s">
        <v>88</v>
      </c>
      <c r="B29" s="72"/>
      <c r="C29" s="72"/>
      <c r="D29" s="72"/>
      <c r="E29" s="72"/>
      <c r="F29" s="72"/>
      <c r="G29" s="103"/>
      <c r="H29" s="114" t="s">
        <v>89</v>
      </c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6"/>
      <c r="X29" s="114" t="s">
        <v>90</v>
      </c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6"/>
      <c r="AN29" s="115" t="s">
        <v>91</v>
      </c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  <c r="AY29" s="115"/>
      <c r="AZ29" s="115"/>
      <c r="BA29" s="115"/>
      <c r="BB29" s="115"/>
      <c r="BC29" s="115"/>
    </row>
    <row r="30" spans="1:55" ht="13.5" customHeight="1" x14ac:dyDescent="0.15">
      <c r="A30" s="74"/>
      <c r="B30" s="74"/>
      <c r="C30" s="74"/>
      <c r="D30" s="74"/>
      <c r="E30" s="74"/>
      <c r="F30" s="74"/>
      <c r="G30" s="91"/>
      <c r="H30" s="79" t="s">
        <v>92</v>
      </c>
      <c r="I30" s="104"/>
      <c r="J30" s="104"/>
      <c r="K30" s="105"/>
      <c r="L30" s="100" t="s">
        <v>195</v>
      </c>
      <c r="M30" s="101"/>
      <c r="N30" s="101"/>
      <c r="O30" s="101"/>
      <c r="P30" s="101"/>
      <c r="Q30" s="102"/>
      <c r="R30" s="100" t="s">
        <v>100</v>
      </c>
      <c r="S30" s="101"/>
      <c r="T30" s="101"/>
      <c r="U30" s="101"/>
      <c r="V30" s="101"/>
      <c r="W30" s="102"/>
      <c r="X30" s="79" t="s">
        <v>92</v>
      </c>
      <c r="Y30" s="104"/>
      <c r="Z30" s="104"/>
      <c r="AA30" s="105"/>
      <c r="AB30" s="100" t="s">
        <v>195</v>
      </c>
      <c r="AC30" s="101"/>
      <c r="AD30" s="101"/>
      <c r="AE30" s="101"/>
      <c r="AF30" s="101"/>
      <c r="AG30" s="102"/>
      <c r="AH30" s="100" t="s">
        <v>100</v>
      </c>
      <c r="AI30" s="101"/>
      <c r="AJ30" s="101"/>
      <c r="AK30" s="101"/>
      <c r="AL30" s="101"/>
      <c r="AM30" s="102"/>
      <c r="AN30" s="79" t="s">
        <v>92</v>
      </c>
      <c r="AO30" s="104"/>
      <c r="AP30" s="104"/>
      <c r="AQ30" s="105"/>
      <c r="AR30" s="100" t="s">
        <v>195</v>
      </c>
      <c r="AS30" s="101"/>
      <c r="AT30" s="101"/>
      <c r="AU30" s="101"/>
      <c r="AV30" s="101"/>
      <c r="AW30" s="102"/>
      <c r="AX30" s="100" t="s">
        <v>100</v>
      </c>
      <c r="AY30" s="101"/>
      <c r="AZ30" s="101"/>
      <c r="BA30" s="101"/>
      <c r="BB30" s="101"/>
      <c r="BC30" s="101"/>
    </row>
    <row r="31" spans="1:55" ht="13.5" customHeight="1" x14ac:dyDescent="0.15">
      <c r="A31" s="76"/>
      <c r="B31" s="76"/>
      <c r="C31" s="76"/>
      <c r="D31" s="76"/>
      <c r="E31" s="76"/>
      <c r="F31" s="76"/>
      <c r="G31" s="92"/>
      <c r="H31" s="75"/>
      <c r="I31" s="76"/>
      <c r="J31" s="76"/>
      <c r="K31" s="92"/>
      <c r="L31" s="89"/>
      <c r="M31" s="70"/>
      <c r="N31" s="70"/>
      <c r="O31" s="70"/>
      <c r="P31" s="70"/>
      <c r="Q31" s="90"/>
      <c r="R31" s="89"/>
      <c r="S31" s="70"/>
      <c r="T31" s="70"/>
      <c r="U31" s="70"/>
      <c r="V31" s="70"/>
      <c r="W31" s="90"/>
      <c r="X31" s="75"/>
      <c r="Y31" s="76"/>
      <c r="Z31" s="76"/>
      <c r="AA31" s="92"/>
      <c r="AB31" s="89"/>
      <c r="AC31" s="70"/>
      <c r="AD31" s="70"/>
      <c r="AE31" s="70"/>
      <c r="AF31" s="70"/>
      <c r="AG31" s="90"/>
      <c r="AH31" s="89"/>
      <c r="AI31" s="70"/>
      <c r="AJ31" s="70"/>
      <c r="AK31" s="70"/>
      <c r="AL31" s="70"/>
      <c r="AM31" s="90"/>
      <c r="AN31" s="75"/>
      <c r="AO31" s="76"/>
      <c r="AP31" s="76"/>
      <c r="AQ31" s="92"/>
      <c r="AR31" s="89"/>
      <c r="AS31" s="70"/>
      <c r="AT31" s="70"/>
      <c r="AU31" s="70"/>
      <c r="AV31" s="70"/>
      <c r="AW31" s="90"/>
      <c r="AX31" s="89"/>
      <c r="AY31" s="70"/>
      <c r="AZ31" s="70"/>
      <c r="BA31" s="70"/>
      <c r="BB31" s="70"/>
      <c r="BC31" s="70"/>
    </row>
    <row r="32" spans="1:55" x14ac:dyDescent="0.15">
      <c r="A32" s="5"/>
      <c r="B32" s="5"/>
      <c r="C32" s="5"/>
      <c r="D32" s="5"/>
      <c r="E32" s="5"/>
      <c r="F32" s="5"/>
      <c r="G32" s="5"/>
      <c r="H32" s="20"/>
      <c r="I32" s="24"/>
      <c r="J32" s="24"/>
      <c r="K32" s="24"/>
      <c r="L32" s="2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24"/>
      <c r="AA32" s="24"/>
      <c r="AB32" s="24"/>
      <c r="AC32" s="24"/>
      <c r="AD32" s="2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24"/>
      <c r="AP32" s="24"/>
      <c r="AQ32" s="24"/>
      <c r="AR32" s="2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</row>
    <row r="33" spans="1:55" ht="18.75" customHeight="1" x14ac:dyDescent="0.15">
      <c r="A33" s="74" t="s">
        <v>94</v>
      </c>
      <c r="B33" s="74"/>
      <c r="C33" s="74"/>
      <c r="D33" s="74"/>
      <c r="E33" s="74"/>
      <c r="F33" s="5"/>
      <c r="G33" s="5"/>
      <c r="H33" s="21"/>
      <c r="I33" s="25"/>
      <c r="J33" s="25"/>
      <c r="K33" s="25"/>
      <c r="L33" s="25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2"/>
      <c r="Z33" s="25"/>
      <c r="AA33" s="25"/>
      <c r="AB33" s="25"/>
      <c r="AC33" s="25"/>
      <c r="AD33" s="25"/>
      <c r="AO33" s="25"/>
      <c r="AP33" s="25"/>
      <c r="AQ33" s="25"/>
      <c r="AR33" s="25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</row>
    <row r="34" spans="1:55" ht="11.25" customHeight="1" x14ac:dyDescent="0.15">
      <c r="A34" s="109" t="s">
        <v>95</v>
      </c>
      <c r="B34" s="110"/>
      <c r="C34" s="110"/>
      <c r="D34" s="110"/>
      <c r="E34" s="110"/>
      <c r="F34" s="5"/>
      <c r="G34" s="5"/>
      <c r="H34" s="21"/>
      <c r="I34" s="25"/>
      <c r="J34" s="25"/>
      <c r="K34" s="25"/>
      <c r="L34" s="25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25"/>
      <c r="AA34" s="25"/>
      <c r="AB34" s="25"/>
      <c r="AC34" s="25"/>
      <c r="AD34" s="25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25"/>
      <c r="AP34" s="25"/>
      <c r="AQ34" s="25"/>
      <c r="AR34" s="25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</row>
    <row r="35" spans="1:55" ht="20.25" customHeight="1" x14ac:dyDescent="0.15">
      <c r="C35" s="74" t="s">
        <v>25</v>
      </c>
      <c r="D35" s="74"/>
      <c r="E35" s="74"/>
      <c r="F35" s="74">
        <v>12</v>
      </c>
      <c r="G35" s="91"/>
      <c r="H35" s="106">
        <f>SUM(X35,AN35)</f>
        <v>6233</v>
      </c>
      <c r="I35" s="107"/>
      <c r="J35" s="107"/>
      <c r="K35" s="107"/>
      <c r="L35" s="83">
        <f>H35-6959</f>
        <v>-726</v>
      </c>
      <c r="M35" s="83"/>
      <c r="N35" s="83"/>
      <c r="O35" s="83"/>
      <c r="P35" s="83"/>
      <c r="Q35" s="83"/>
      <c r="R35" s="83">
        <f>ROUND((H35-6959)/6959*100,1)</f>
        <v>-10.4</v>
      </c>
      <c r="S35" s="83"/>
      <c r="T35" s="83"/>
      <c r="U35" s="83"/>
      <c r="V35" s="83"/>
      <c r="W35" s="83"/>
      <c r="X35" s="83">
        <v>3153</v>
      </c>
      <c r="Y35" s="83"/>
      <c r="Z35" s="83"/>
      <c r="AA35" s="83"/>
      <c r="AB35" s="83">
        <f>X35-3481</f>
        <v>-328</v>
      </c>
      <c r="AC35" s="83"/>
      <c r="AD35" s="83"/>
      <c r="AE35" s="83"/>
      <c r="AF35" s="83"/>
      <c r="AG35" s="83"/>
      <c r="AH35" s="107">
        <f>ROUND((X35-3481)/3481*100,1)</f>
        <v>-9.4</v>
      </c>
      <c r="AI35" s="107"/>
      <c r="AJ35" s="107"/>
      <c r="AK35" s="107"/>
      <c r="AL35" s="107"/>
      <c r="AM35" s="107"/>
      <c r="AN35" s="83">
        <v>3080</v>
      </c>
      <c r="AO35" s="83"/>
      <c r="AP35" s="83"/>
      <c r="AQ35" s="83"/>
      <c r="AR35" s="83">
        <f>AN35-3478</f>
        <v>-398</v>
      </c>
      <c r="AS35" s="83"/>
      <c r="AT35" s="83"/>
      <c r="AU35" s="83"/>
      <c r="AV35" s="83"/>
      <c r="AW35" s="83"/>
      <c r="AX35" s="83">
        <f>ROUND((AN35-3478)/3478*100,1)</f>
        <v>-11.4</v>
      </c>
      <c r="AY35" s="83"/>
      <c r="AZ35" s="83"/>
      <c r="BA35" s="83"/>
      <c r="BB35" s="83"/>
      <c r="BC35" s="83"/>
    </row>
    <row r="36" spans="1:55" ht="18" customHeight="1" x14ac:dyDescent="0.15">
      <c r="F36" s="74">
        <v>17</v>
      </c>
      <c r="G36" s="91"/>
      <c r="H36" s="106">
        <f>SUM(X36,AN36)</f>
        <v>5275</v>
      </c>
      <c r="I36" s="107"/>
      <c r="J36" s="107"/>
      <c r="K36" s="107"/>
      <c r="L36" s="83">
        <f>H36-H35</f>
        <v>-958</v>
      </c>
      <c r="M36" s="83"/>
      <c r="N36" s="83"/>
      <c r="O36" s="83"/>
      <c r="P36" s="83"/>
      <c r="Q36" s="83"/>
      <c r="R36" s="83">
        <f>ROUND((H36-H35)/H35*100,1)</f>
        <v>-15.4</v>
      </c>
      <c r="S36" s="83"/>
      <c r="T36" s="83"/>
      <c r="U36" s="83"/>
      <c r="V36" s="83"/>
      <c r="W36" s="83"/>
      <c r="X36" s="83">
        <v>2668</v>
      </c>
      <c r="Y36" s="83"/>
      <c r="Z36" s="83"/>
      <c r="AA36" s="83"/>
      <c r="AB36" s="83">
        <f>X36-X35</f>
        <v>-485</v>
      </c>
      <c r="AC36" s="83"/>
      <c r="AD36" s="83"/>
      <c r="AE36" s="83"/>
      <c r="AF36" s="83"/>
      <c r="AG36" s="83"/>
      <c r="AH36" s="107">
        <f>ROUND((X36-X35)/X35*100,1)</f>
        <v>-15.4</v>
      </c>
      <c r="AI36" s="107"/>
      <c r="AJ36" s="107"/>
      <c r="AK36" s="107"/>
      <c r="AL36" s="107"/>
      <c r="AM36" s="107"/>
      <c r="AN36" s="83">
        <v>2607</v>
      </c>
      <c r="AO36" s="83"/>
      <c r="AP36" s="83"/>
      <c r="AQ36" s="83"/>
      <c r="AR36" s="83">
        <f>AN36-AN35</f>
        <v>-473</v>
      </c>
      <c r="AS36" s="83"/>
      <c r="AT36" s="83"/>
      <c r="AU36" s="83"/>
      <c r="AV36" s="83"/>
      <c r="AW36" s="83"/>
      <c r="AX36" s="83">
        <f>ROUND((AN36-AN35)/AN35*100,1)</f>
        <v>-15.4</v>
      </c>
      <c r="AY36" s="83"/>
      <c r="AZ36" s="83"/>
      <c r="BA36" s="83"/>
      <c r="BB36" s="83"/>
      <c r="BC36" s="83"/>
    </row>
    <row r="37" spans="1:55" ht="18" customHeight="1" x14ac:dyDescent="0.15">
      <c r="A37" s="74" t="s">
        <v>96</v>
      </c>
      <c r="B37" s="74"/>
      <c r="C37" s="74"/>
      <c r="D37" s="74"/>
      <c r="E37" s="74"/>
      <c r="F37" s="5"/>
      <c r="G37" s="5"/>
      <c r="H37" s="22"/>
      <c r="I37" s="26"/>
      <c r="J37" s="26"/>
      <c r="K37" s="26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6"/>
      <c r="AC37" s="26"/>
      <c r="AD37" s="26"/>
      <c r="AE37" s="107"/>
      <c r="AF37" s="107"/>
      <c r="AG37" s="107"/>
      <c r="AH37" s="107"/>
      <c r="AI37" s="26"/>
      <c r="AJ37" s="26"/>
      <c r="AK37" s="26"/>
      <c r="AL37" s="26"/>
      <c r="AM37" s="26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</row>
    <row r="38" spans="1:55" ht="11.25" customHeight="1" x14ac:dyDescent="0.15">
      <c r="A38" s="109" t="s">
        <v>97</v>
      </c>
      <c r="B38" s="110"/>
      <c r="C38" s="110"/>
      <c r="D38" s="110"/>
      <c r="E38" s="110"/>
      <c r="F38" s="5"/>
      <c r="G38" s="5"/>
      <c r="H38" s="22"/>
      <c r="I38" s="26"/>
      <c r="J38" s="26"/>
      <c r="K38" s="26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</row>
    <row r="39" spans="1:55" ht="18" customHeight="1" x14ac:dyDescent="0.15">
      <c r="C39" s="74" t="s">
        <v>25</v>
      </c>
      <c r="D39" s="74"/>
      <c r="E39" s="74"/>
      <c r="F39" s="74">
        <v>12</v>
      </c>
      <c r="G39" s="91"/>
      <c r="H39" s="106">
        <f>SUM(X39,AN39)</f>
        <v>2257</v>
      </c>
      <c r="I39" s="107"/>
      <c r="J39" s="107"/>
      <c r="K39" s="107"/>
      <c r="L39" s="83">
        <f>H39-2529</f>
        <v>-272</v>
      </c>
      <c r="M39" s="83"/>
      <c r="N39" s="83"/>
      <c r="O39" s="83"/>
      <c r="P39" s="83"/>
      <c r="Q39" s="83"/>
      <c r="R39" s="83">
        <f>ROUND((H39-2529)/2529*100,1)</f>
        <v>-10.8</v>
      </c>
      <c r="S39" s="83"/>
      <c r="T39" s="83"/>
      <c r="U39" s="83"/>
      <c r="V39" s="83"/>
      <c r="W39" s="83"/>
      <c r="X39" s="83">
        <v>1133</v>
      </c>
      <c r="Y39" s="83"/>
      <c r="Z39" s="83"/>
      <c r="AA39" s="83"/>
      <c r="AB39" s="83">
        <f>X39-1259</f>
        <v>-126</v>
      </c>
      <c r="AC39" s="83"/>
      <c r="AD39" s="83"/>
      <c r="AE39" s="83"/>
      <c r="AF39" s="83"/>
      <c r="AG39" s="83"/>
      <c r="AH39" s="83">
        <f>ROUND((X39-1259)/1259*100,1)</f>
        <v>-10</v>
      </c>
      <c r="AI39" s="83"/>
      <c r="AJ39" s="83"/>
      <c r="AK39" s="83"/>
      <c r="AL39" s="83"/>
      <c r="AM39" s="83"/>
      <c r="AN39" s="83">
        <v>1124</v>
      </c>
      <c r="AO39" s="83"/>
      <c r="AP39" s="83"/>
      <c r="AQ39" s="83"/>
      <c r="AR39" s="83">
        <f>AN39-1270</f>
        <v>-146</v>
      </c>
      <c r="AS39" s="83"/>
      <c r="AT39" s="83"/>
      <c r="AU39" s="83"/>
      <c r="AV39" s="83"/>
      <c r="AW39" s="83"/>
      <c r="AX39" s="83">
        <f>ROUND((AN39-1270)/1270*100,1)</f>
        <v>-11.5</v>
      </c>
      <c r="AY39" s="83"/>
      <c r="AZ39" s="83"/>
      <c r="BA39" s="83"/>
      <c r="BB39" s="83"/>
      <c r="BC39" s="83"/>
    </row>
    <row r="40" spans="1:55" ht="18" customHeight="1" x14ac:dyDescent="0.15">
      <c r="F40" s="74">
        <v>17</v>
      </c>
      <c r="G40" s="91"/>
      <c r="H40" s="106">
        <f>SUM(X40,AN40)</f>
        <v>1943</v>
      </c>
      <c r="I40" s="107"/>
      <c r="J40" s="107"/>
      <c r="K40" s="107"/>
      <c r="L40" s="83">
        <f>H40-H39</f>
        <v>-314</v>
      </c>
      <c r="M40" s="83"/>
      <c r="N40" s="83"/>
      <c r="O40" s="83"/>
      <c r="P40" s="83"/>
      <c r="Q40" s="83"/>
      <c r="R40" s="83">
        <f>ROUND((H40-H39)/H39*100,1)</f>
        <v>-13.9</v>
      </c>
      <c r="S40" s="83"/>
      <c r="T40" s="83"/>
      <c r="U40" s="83"/>
      <c r="V40" s="83"/>
      <c r="W40" s="83"/>
      <c r="X40" s="83">
        <v>974</v>
      </c>
      <c r="Y40" s="83"/>
      <c r="Z40" s="83"/>
      <c r="AA40" s="83"/>
      <c r="AB40" s="83">
        <f>X40-X39</f>
        <v>-159</v>
      </c>
      <c r="AC40" s="83"/>
      <c r="AD40" s="83"/>
      <c r="AE40" s="83"/>
      <c r="AF40" s="83"/>
      <c r="AG40" s="83"/>
      <c r="AH40" s="83">
        <f>ROUND((X40-X39)/X39*100,1)</f>
        <v>-14</v>
      </c>
      <c r="AI40" s="83"/>
      <c r="AJ40" s="83"/>
      <c r="AK40" s="83"/>
      <c r="AL40" s="83"/>
      <c r="AM40" s="83"/>
      <c r="AN40" s="83">
        <v>969</v>
      </c>
      <c r="AO40" s="83"/>
      <c r="AP40" s="83"/>
      <c r="AQ40" s="83"/>
      <c r="AR40" s="83">
        <f>AN40-AN39</f>
        <v>-155</v>
      </c>
      <c r="AS40" s="83"/>
      <c r="AT40" s="83"/>
      <c r="AU40" s="83"/>
      <c r="AV40" s="83"/>
      <c r="AW40" s="83"/>
      <c r="AX40" s="83">
        <f>ROUND((AN40-AN39)/AN39*100,1)</f>
        <v>-13.8</v>
      </c>
      <c r="AY40" s="83"/>
      <c r="AZ40" s="83"/>
      <c r="BA40" s="83"/>
      <c r="BB40" s="83"/>
      <c r="BC40" s="83"/>
    </row>
    <row r="41" spans="1:55" ht="18" customHeight="1" x14ac:dyDescent="0.15">
      <c r="A41" s="74" t="s">
        <v>51</v>
      </c>
      <c r="B41" s="74"/>
      <c r="C41" s="74"/>
      <c r="D41" s="74"/>
      <c r="E41" s="74"/>
      <c r="F41" s="5"/>
      <c r="G41" s="5"/>
      <c r="H41" s="22"/>
      <c r="I41" s="26"/>
      <c r="J41" s="26"/>
      <c r="K41" s="26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6"/>
      <c r="AC41" s="26"/>
      <c r="AD41" s="26"/>
      <c r="AE41" s="107"/>
      <c r="AF41" s="107"/>
      <c r="AG41" s="107"/>
      <c r="AH41" s="107"/>
      <c r="AI41" s="26"/>
      <c r="AJ41" s="26"/>
      <c r="AK41" s="26"/>
      <c r="AL41" s="26"/>
      <c r="AM41" s="26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</row>
    <row r="42" spans="1:55" ht="11.25" customHeight="1" x14ac:dyDescent="0.15">
      <c r="A42" s="109" t="s">
        <v>98</v>
      </c>
      <c r="B42" s="110"/>
      <c r="C42" s="110"/>
      <c r="D42" s="110"/>
      <c r="E42" s="110"/>
      <c r="F42" s="5"/>
      <c r="G42" s="5"/>
      <c r="H42" s="22"/>
      <c r="I42" s="26"/>
      <c r="J42" s="26"/>
      <c r="K42" s="26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</row>
    <row r="43" spans="1:55" ht="18" customHeight="1" x14ac:dyDescent="0.15">
      <c r="C43" s="74" t="s">
        <v>25</v>
      </c>
      <c r="D43" s="74"/>
      <c r="E43" s="74"/>
      <c r="F43" s="74">
        <v>12</v>
      </c>
      <c r="G43" s="91"/>
      <c r="H43" s="106">
        <f>SUM(X43,AN43)</f>
        <v>3568</v>
      </c>
      <c r="I43" s="107"/>
      <c r="J43" s="107"/>
      <c r="K43" s="107"/>
      <c r="L43" s="83">
        <f>H43-3499</f>
        <v>69</v>
      </c>
      <c r="M43" s="83"/>
      <c r="N43" s="83"/>
      <c r="O43" s="83"/>
      <c r="P43" s="83"/>
      <c r="Q43" s="83"/>
      <c r="R43" s="83">
        <f>ROUND((H43-3499)/3499*100,1)</f>
        <v>2</v>
      </c>
      <c r="S43" s="83"/>
      <c r="T43" s="83"/>
      <c r="U43" s="83"/>
      <c r="V43" s="83"/>
      <c r="W43" s="83"/>
      <c r="X43" s="83">
        <v>1772</v>
      </c>
      <c r="Y43" s="83"/>
      <c r="Z43" s="83"/>
      <c r="AA43" s="83"/>
      <c r="AB43" s="83">
        <f>X43-1723</f>
        <v>49</v>
      </c>
      <c r="AC43" s="83"/>
      <c r="AD43" s="83"/>
      <c r="AE43" s="83"/>
      <c r="AF43" s="83"/>
      <c r="AG43" s="83"/>
      <c r="AH43" s="83">
        <f>ROUND((X43-1723)/1723*100,1)</f>
        <v>2.8</v>
      </c>
      <c r="AI43" s="83"/>
      <c r="AJ43" s="83"/>
      <c r="AK43" s="83"/>
      <c r="AL43" s="83"/>
      <c r="AM43" s="83"/>
      <c r="AN43" s="83">
        <v>1796</v>
      </c>
      <c r="AO43" s="83"/>
      <c r="AP43" s="83"/>
      <c r="AQ43" s="83"/>
      <c r="AR43" s="83">
        <f>AN43-1776</f>
        <v>20</v>
      </c>
      <c r="AS43" s="83"/>
      <c r="AT43" s="83"/>
      <c r="AU43" s="83"/>
      <c r="AV43" s="83"/>
      <c r="AW43" s="83"/>
      <c r="AX43" s="83">
        <f>ROUND((AN43-1776)/1776*100,1)</f>
        <v>1.1000000000000001</v>
      </c>
      <c r="AY43" s="83"/>
      <c r="AZ43" s="83"/>
      <c r="BA43" s="83"/>
      <c r="BB43" s="83"/>
      <c r="BC43" s="83"/>
    </row>
    <row r="44" spans="1:55" ht="18" customHeight="1" x14ac:dyDescent="0.15">
      <c r="F44" s="74">
        <v>17</v>
      </c>
      <c r="G44" s="91"/>
      <c r="H44" s="106">
        <f>SUM(X44,AN44)</f>
        <v>2852</v>
      </c>
      <c r="I44" s="107"/>
      <c r="J44" s="107"/>
      <c r="K44" s="107"/>
      <c r="L44" s="83">
        <f>H44-H43</f>
        <v>-716</v>
      </c>
      <c r="M44" s="83"/>
      <c r="N44" s="83"/>
      <c r="O44" s="83"/>
      <c r="P44" s="83"/>
      <c r="Q44" s="83"/>
      <c r="R44" s="83">
        <f>ROUND((H44-H43)/H43*100,1)</f>
        <v>-20.100000000000001</v>
      </c>
      <c r="S44" s="83"/>
      <c r="T44" s="83"/>
      <c r="U44" s="83"/>
      <c r="V44" s="83"/>
      <c r="W44" s="83"/>
      <c r="X44" s="83">
        <v>1380</v>
      </c>
      <c r="Y44" s="83"/>
      <c r="Z44" s="83"/>
      <c r="AA44" s="83"/>
      <c r="AB44" s="83">
        <f>X44-X43</f>
        <v>-392</v>
      </c>
      <c r="AC44" s="83"/>
      <c r="AD44" s="83"/>
      <c r="AE44" s="83"/>
      <c r="AF44" s="83"/>
      <c r="AG44" s="83"/>
      <c r="AH44" s="83">
        <f>ROUND((X44-X43)/X43*100,1)</f>
        <v>-22.1</v>
      </c>
      <c r="AI44" s="83"/>
      <c r="AJ44" s="83"/>
      <c r="AK44" s="83"/>
      <c r="AL44" s="83"/>
      <c r="AM44" s="83"/>
      <c r="AN44" s="83">
        <v>1472</v>
      </c>
      <c r="AO44" s="83"/>
      <c r="AP44" s="83"/>
      <c r="AQ44" s="83"/>
      <c r="AR44" s="83">
        <f>AN44-AN43</f>
        <v>-324</v>
      </c>
      <c r="AS44" s="83"/>
      <c r="AT44" s="83"/>
      <c r="AU44" s="83"/>
      <c r="AV44" s="83"/>
      <c r="AW44" s="83"/>
      <c r="AX44" s="83">
        <f>ROUND((AN44-AN43)/AN43*100,1)</f>
        <v>-18</v>
      </c>
      <c r="AY44" s="83"/>
      <c r="AZ44" s="83"/>
      <c r="BA44" s="83"/>
      <c r="BB44" s="83"/>
      <c r="BC44" s="83"/>
    </row>
    <row r="45" spans="1:55" ht="18" customHeight="1" x14ac:dyDescent="0.15">
      <c r="A45" s="82" t="s">
        <v>55</v>
      </c>
      <c r="B45" s="82"/>
      <c r="C45" s="82"/>
      <c r="D45" s="82"/>
      <c r="E45" s="82"/>
      <c r="F45" s="5"/>
      <c r="G45" s="5"/>
      <c r="H45" s="22"/>
      <c r="I45" s="26"/>
      <c r="J45" s="26"/>
      <c r="K45" s="26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</row>
    <row r="46" spans="1:55" ht="18" customHeight="1" x14ac:dyDescent="0.15">
      <c r="C46" s="74" t="s">
        <v>25</v>
      </c>
      <c r="D46" s="74"/>
      <c r="E46" s="74"/>
      <c r="F46" s="74">
        <v>22</v>
      </c>
      <c r="G46" s="91"/>
      <c r="H46" s="106">
        <f>SUM(X46,AN46)</f>
        <v>6459</v>
      </c>
      <c r="I46" s="107"/>
      <c r="J46" s="107"/>
      <c r="K46" s="107"/>
      <c r="L46" s="108" t="s">
        <v>167</v>
      </c>
      <c r="M46" s="108"/>
      <c r="N46" s="108"/>
      <c r="O46" s="108"/>
      <c r="P46" s="108"/>
      <c r="Q46" s="108"/>
      <c r="R46" s="83">
        <f>ROUND((H46-10070)/10070*100,1)</f>
        <v>-35.9</v>
      </c>
      <c r="S46" s="83"/>
      <c r="T46" s="83"/>
      <c r="U46" s="83"/>
      <c r="V46" s="83"/>
      <c r="W46" s="83"/>
      <c r="X46" s="83">
        <v>3227</v>
      </c>
      <c r="Y46" s="83"/>
      <c r="Z46" s="83"/>
      <c r="AA46" s="83"/>
      <c r="AB46" s="81" t="s">
        <v>158</v>
      </c>
      <c r="AC46" s="81"/>
      <c r="AD46" s="81"/>
      <c r="AE46" s="81"/>
      <c r="AF46" s="81"/>
      <c r="AG46" s="81"/>
      <c r="AH46" s="83">
        <f>ROUND((X46-5022)/5022*100,1)</f>
        <v>-35.700000000000003</v>
      </c>
      <c r="AI46" s="83"/>
      <c r="AJ46" s="83"/>
      <c r="AK46" s="83"/>
      <c r="AL46" s="83"/>
      <c r="AM46" s="83"/>
      <c r="AN46" s="83">
        <v>3232</v>
      </c>
      <c r="AO46" s="83"/>
      <c r="AP46" s="83"/>
      <c r="AQ46" s="83"/>
      <c r="AR46" s="81" t="s">
        <v>196</v>
      </c>
      <c r="AS46" s="81"/>
      <c r="AT46" s="81"/>
      <c r="AU46" s="81"/>
      <c r="AV46" s="81"/>
      <c r="AW46" s="81"/>
      <c r="AX46" s="83">
        <f>ROUND((AN46-5048)/5048*100,1)</f>
        <v>-36</v>
      </c>
      <c r="AY46" s="83"/>
      <c r="AZ46" s="83"/>
      <c r="BA46" s="83"/>
      <c r="BB46" s="83"/>
      <c r="BC46" s="83"/>
    </row>
    <row r="47" spans="1:55" ht="18" customHeight="1" x14ac:dyDescent="0.15">
      <c r="C47" s="5"/>
      <c r="D47" s="5"/>
      <c r="E47" s="5"/>
      <c r="F47" s="74">
        <v>27</v>
      </c>
      <c r="G47" s="91"/>
      <c r="H47" s="106">
        <f>SUM(X47,AN47)</f>
        <v>4903</v>
      </c>
      <c r="I47" s="107"/>
      <c r="J47" s="107"/>
      <c r="K47" s="107"/>
      <c r="L47" s="83">
        <f>H47-H46</f>
        <v>-1556</v>
      </c>
      <c r="M47" s="83"/>
      <c r="N47" s="83"/>
      <c r="O47" s="83"/>
      <c r="P47" s="83"/>
      <c r="Q47" s="83"/>
      <c r="R47" s="83">
        <f>ROUND((H47-H46)/H46*100,1)</f>
        <v>-24.1</v>
      </c>
      <c r="S47" s="83"/>
      <c r="T47" s="83"/>
      <c r="U47" s="83"/>
      <c r="V47" s="83"/>
      <c r="W47" s="83"/>
      <c r="X47" s="83">
        <v>2478</v>
      </c>
      <c r="Y47" s="83"/>
      <c r="Z47" s="83"/>
      <c r="AA47" s="83"/>
      <c r="AB47" s="83">
        <f>X47-X46</f>
        <v>-749</v>
      </c>
      <c r="AC47" s="83"/>
      <c r="AD47" s="83"/>
      <c r="AE47" s="83"/>
      <c r="AF47" s="83"/>
      <c r="AG47" s="83"/>
      <c r="AH47" s="83">
        <f>ROUND((X47-X46)/X46*100,1)</f>
        <v>-23.2</v>
      </c>
      <c r="AI47" s="83"/>
      <c r="AJ47" s="83"/>
      <c r="AK47" s="83"/>
      <c r="AL47" s="83"/>
      <c r="AM47" s="83"/>
      <c r="AN47" s="83">
        <v>2425</v>
      </c>
      <c r="AO47" s="83"/>
      <c r="AP47" s="83"/>
      <c r="AQ47" s="83"/>
      <c r="AR47" s="83">
        <f>AN47-AN46</f>
        <v>-807</v>
      </c>
      <c r="AS47" s="83"/>
      <c r="AT47" s="83"/>
      <c r="AU47" s="83"/>
      <c r="AV47" s="83"/>
      <c r="AW47" s="83"/>
      <c r="AX47" s="83">
        <f>ROUND((AN47-AN46)/AN46*100,1)</f>
        <v>-25</v>
      </c>
      <c r="AY47" s="83"/>
      <c r="AZ47" s="83"/>
      <c r="BA47" s="83"/>
      <c r="BB47" s="83"/>
      <c r="BC47" s="83"/>
    </row>
    <row r="48" spans="1:55" ht="18" customHeight="1" x14ac:dyDescent="0.15">
      <c r="C48" s="74" t="s">
        <v>102</v>
      </c>
      <c r="D48" s="74"/>
      <c r="E48" s="74"/>
      <c r="F48" s="74">
        <v>2</v>
      </c>
      <c r="G48" s="91"/>
      <c r="H48" s="106">
        <f>SUM(X48,AN48)</f>
        <v>3536</v>
      </c>
      <c r="I48" s="107"/>
      <c r="J48" s="107"/>
      <c r="K48" s="107"/>
      <c r="L48" s="83">
        <f>H48-H47</f>
        <v>-1367</v>
      </c>
      <c r="M48" s="83"/>
      <c r="N48" s="83"/>
      <c r="O48" s="83"/>
      <c r="P48" s="83"/>
      <c r="Q48" s="83"/>
      <c r="R48" s="83">
        <f>ROUND((H48-H47)/H47*100,1)</f>
        <v>-27.9</v>
      </c>
      <c r="S48" s="83"/>
      <c r="T48" s="83"/>
      <c r="U48" s="83"/>
      <c r="V48" s="83"/>
      <c r="W48" s="83"/>
      <c r="X48" s="83">
        <v>1828</v>
      </c>
      <c r="Y48" s="83"/>
      <c r="Z48" s="83"/>
      <c r="AA48" s="83"/>
      <c r="AB48" s="83">
        <f>X48-X47</f>
        <v>-650</v>
      </c>
      <c r="AC48" s="83"/>
      <c r="AD48" s="83"/>
      <c r="AE48" s="83"/>
      <c r="AF48" s="83"/>
      <c r="AG48" s="83"/>
      <c r="AH48" s="83">
        <f>ROUND((X48-X47)/X47*100,1)</f>
        <v>-26.2</v>
      </c>
      <c r="AI48" s="83"/>
      <c r="AJ48" s="83"/>
      <c r="AK48" s="83"/>
      <c r="AL48" s="83"/>
      <c r="AM48" s="83"/>
      <c r="AN48" s="83">
        <v>1708</v>
      </c>
      <c r="AO48" s="83"/>
      <c r="AP48" s="83"/>
      <c r="AQ48" s="83"/>
      <c r="AR48" s="83">
        <f>AN48-AN47</f>
        <v>-717</v>
      </c>
      <c r="AS48" s="83"/>
      <c r="AT48" s="83"/>
      <c r="AU48" s="83"/>
      <c r="AV48" s="83"/>
      <c r="AW48" s="83"/>
      <c r="AX48" s="83">
        <f>ROUND((AN48-AN47)/AN47*100,1)</f>
        <v>-29.6</v>
      </c>
      <c r="AY48" s="83"/>
      <c r="AZ48" s="83"/>
      <c r="BA48" s="83"/>
      <c r="BB48" s="83"/>
      <c r="BC48" s="83"/>
    </row>
    <row r="49" spans="1:55" ht="18" customHeight="1" x14ac:dyDescent="0.15">
      <c r="A49" s="6"/>
      <c r="B49" s="6"/>
      <c r="C49" s="6"/>
      <c r="D49" s="6"/>
      <c r="E49" s="6"/>
      <c r="F49" s="15"/>
      <c r="G49" s="6"/>
      <c r="H49" s="23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36"/>
      <c r="AY49" s="36"/>
      <c r="AZ49" s="36"/>
      <c r="BA49" s="36"/>
      <c r="BB49" s="36"/>
      <c r="BC49" s="36"/>
    </row>
    <row r="50" spans="1:55" ht="3.6" customHeight="1" x14ac:dyDescent="0.15">
      <c r="F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</row>
    <row r="51" spans="1:55" ht="18" customHeight="1" x14ac:dyDescent="0.15">
      <c r="A51" s="2" t="s">
        <v>105</v>
      </c>
      <c r="AR51" s="81" t="s">
        <v>31</v>
      </c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</row>
    <row r="52" spans="1:55" ht="18" customHeight="1" x14ac:dyDescent="0.15">
      <c r="A52" s="2" t="s">
        <v>106</v>
      </c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</row>
    <row r="53" spans="1:55" ht="18" customHeight="1" x14ac:dyDescent="0.15"/>
    <row r="54" spans="1:55" ht="18" customHeight="1" x14ac:dyDescent="0.15"/>
    <row r="55" spans="1:55" ht="5.25" customHeight="1" x14ac:dyDescent="0.15"/>
    <row r="56" spans="1:55" ht="6.75" customHeight="1" x14ac:dyDescent="0.15"/>
  </sheetData>
  <mergeCells count="307">
    <mergeCell ref="AL2:BC2"/>
    <mergeCell ref="G4:N4"/>
    <mergeCell ref="O4:X4"/>
    <mergeCell ref="Y4:AG4"/>
    <mergeCell ref="AH4:AP4"/>
    <mergeCell ref="AQ4:AY4"/>
    <mergeCell ref="G5:J5"/>
    <mergeCell ref="G6:J6"/>
    <mergeCell ref="G8:J8"/>
    <mergeCell ref="K8:N8"/>
    <mergeCell ref="O8:S8"/>
    <mergeCell ref="T8:X8"/>
    <mergeCell ref="Y8:AB8"/>
    <mergeCell ref="AC8:AG8"/>
    <mergeCell ref="AH8:AK8"/>
    <mergeCell ref="AL8:AP8"/>
    <mergeCell ref="AQ8:AT8"/>
    <mergeCell ref="AU8:AY8"/>
    <mergeCell ref="AZ8:BC8"/>
    <mergeCell ref="AQ9:AT9"/>
    <mergeCell ref="AU9:AY9"/>
    <mergeCell ref="AZ9:BC9"/>
    <mergeCell ref="A10:F10"/>
    <mergeCell ref="G10:J10"/>
    <mergeCell ref="K10:N10"/>
    <mergeCell ref="O10:S10"/>
    <mergeCell ref="T10:X10"/>
    <mergeCell ref="Y10:AB10"/>
    <mergeCell ref="AC10:AG10"/>
    <mergeCell ref="AH10:AK10"/>
    <mergeCell ref="AL10:AP10"/>
    <mergeCell ref="AQ10:AT10"/>
    <mergeCell ref="AU10:AY10"/>
    <mergeCell ref="AZ10:BC10"/>
    <mergeCell ref="A9:F9"/>
    <mergeCell ref="G9:J9"/>
    <mergeCell ref="K9:N9"/>
    <mergeCell ref="O9:S9"/>
    <mergeCell ref="T9:X9"/>
    <mergeCell ref="Y9:AB9"/>
    <mergeCell ref="AC9:AG9"/>
    <mergeCell ref="AH9:AK9"/>
    <mergeCell ref="AL9:AP9"/>
    <mergeCell ref="AQ11:AT11"/>
    <mergeCell ref="AU11:AY11"/>
    <mergeCell ref="AZ11:BC11"/>
    <mergeCell ref="A12:F12"/>
    <mergeCell ref="G12:J12"/>
    <mergeCell ref="K12:N12"/>
    <mergeCell ref="O12:S12"/>
    <mergeCell ref="T12:X12"/>
    <mergeCell ref="Y12:AB12"/>
    <mergeCell ref="AC12:AG12"/>
    <mergeCell ref="AH12:AK12"/>
    <mergeCell ref="AL12:AP12"/>
    <mergeCell ref="AQ12:AT12"/>
    <mergeCell ref="AU12:AY12"/>
    <mergeCell ref="AZ12:BC12"/>
    <mergeCell ref="A11:F11"/>
    <mergeCell ref="G11:J11"/>
    <mergeCell ref="K11:N11"/>
    <mergeCell ref="O11:S11"/>
    <mergeCell ref="T11:X11"/>
    <mergeCell ref="Y11:AB11"/>
    <mergeCell ref="AC11:AG11"/>
    <mergeCell ref="AH11:AK11"/>
    <mergeCell ref="AL11:AP11"/>
    <mergeCell ref="AQ13:AT13"/>
    <mergeCell ref="AU13:AY13"/>
    <mergeCell ref="AZ13:BC13"/>
    <mergeCell ref="A14:F14"/>
    <mergeCell ref="G14:J14"/>
    <mergeCell ref="K14:N14"/>
    <mergeCell ref="O14:S14"/>
    <mergeCell ref="T14:X14"/>
    <mergeCell ref="Y14:AB14"/>
    <mergeCell ref="AC14:AG14"/>
    <mergeCell ref="AH14:AK14"/>
    <mergeCell ref="AL14:AP14"/>
    <mergeCell ref="AQ14:AT14"/>
    <mergeCell ref="AU14:AY14"/>
    <mergeCell ref="AZ14:BC14"/>
    <mergeCell ref="A13:F13"/>
    <mergeCell ref="G13:J13"/>
    <mergeCell ref="K13:N13"/>
    <mergeCell ref="O13:S13"/>
    <mergeCell ref="T13:X13"/>
    <mergeCell ref="Y13:AB13"/>
    <mergeCell ref="AC13:AG13"/>
    <mergeCell ref="AH13:AK13"/>
    <mergeCell ref="AL13:AP13"/>
    <mergeCell ref="AQ15:AT15"/>
    <mergeCell ref="AU15:AY15"/>
    <mergeCell ref="AZ15:BC15"/>
    <mergeCell ref="A16:F16"/>
    <mergeCell ref="G16:J16"/>
    <mergeCell ref="K16:N16"/>
    <mergeCell ref="O16:S16"/>
    <mergeCell ref="T16:X16"/>
    <mergeCell ref="Y16:AB16"/>
    <mergeCell ref="AC16:AG16"/>
    <mergeCell ref="AH16:AK16"/>
    <mergeCell ref="AL16:AP16"/>
    <mergeCell ref="AQ16:AT16"/>
    <mergeCell ref="AU16:AY16"/>
    <mergeCell ref="AZ16:BC16"/>
    <mergeCell ref="A15:F15"/>
    <mergeCell ref="G15:J15"/>
    <mergeCell ref="K15:N15"/>
    <mergeCell ref="O15:S15"/>
    <mergeCell ref="T15:X15"/>
    <mergeCell ref="Y15:AB15"/>
    <mergeCell ref="AC15:AG15"/>
    <mergeCell ref="AH15:AK15"/>
    <mergeCell ref="AL15:AP15"/>
    <mergeCell ref="AQ17:AT17"/>
    <mergeCell ref="AU17:AY17"/>
    <mergeCell ref="AZ17:BC17"/>
    <mergeCell ref="A18:F18"/>
    <mergeCell ref="G18:J18"/>
    <mergeCell ref="K18:N18"/>
    <mergeCell ref="O18:S18"/>
    <mergeCell ref="T18:X18"/>
    <mergeCell ref="Y18:AB18"/>
    <mergeCell ref="AC18:AG18"/>
    <mergeCell ref="AH18:AK18"/>
    <mergeCell ref="AL18:AP18"/>
    <mergeCell ref="AQ18:AT18"/>
    <mergeCell ref="AU18:AY18"/>
    <mergeCell ref="AZ18:BC18"/>
    <mergeCell ref="A17:F17"/>
    <mergeCell ref="G17:J17"/>
    <mergeCell ref="K17:N17"/>
    <mergeCell ref="O17:S17"/>
    <mergeCell ref="T17:X17"/>
    <mergeCell ref="Y17:AB17"/>
    <mergeCell ref="AC17:AG17"/>
    <mergeCell ref="AH17:AK17"/>
    <mergeCell ref="AL17:AP17"/>
    <mergeCell ref="AQ19:AT19"/>
    <mergeCell ref="AU19:AY19"/>
    <mergeCell ref="AZ19:BC19"/>
    <mergeCell ref="A20:F20"/>
    <mergeCell ref="G20:J20"/>
    <mergeCell ref="K20:N20"/>
    <mergeCell ref="O20:S20"/>
    <mergeCell ref="T20:X20"/>
    <mergeCell ref="Y20:AB20"/>
    <mergeCell ref="AC20:AG20"/>
    <mergeCell ref="AH20:AK20"/>
    <mergeCell ref="AL20:AP20"/>
    <mergeCell ref="AQ20:AT20"/>
    <mergeCell ref="AU20:AY20"/>
    <mergeCell ref="AZ20:BC20"/>
    <mergeCell ref="A19:F19"/>
    <mergeCell ref="G19:J19"/>
    <mergeCell ref="K19:N19"/>
    <mergeCell ref="O19:S19"/>
    <mergeCell ref="T19:X19"/>
    <mergeCell ref="Y19:AB19"/>
    <mergeCell ref="AC19:AG19"/>
    <mergeCell ref="AH19:AK19"/>
    <mergeCell ref="AL19:AP19"/>
    <mergeCell ref="AQ21:AT21"/>
    <mergeCell ref="AU21:AY21"/>
    <mergeCell ref="AZ21:BC21"/>
    <mergeCell ref="AR24:BC24"/>
    <mergeCell ref="AL27:BC27"/>
    <mergeCell ref="H29:W29"/>
    <mergeCell ref="X29:AM29"/>
    <mergeCell ref="AN29:BC29"/>
    <mergeCell ref="A33:E33"/>
    <mergeCell ref="AX30:BC31"/>
    <mergeCell ref="A21:F21"/>
    <mergeCell ref="G21:J21"/>
    <mergeCell ref="K21:N21"/>
    <mergeCell ref="O21:S21"/>
    <mergeCell ref="T21:X21"/>
    <mergeCell ref="Y21:AB21"/>
    <mergeCell ref="AC21:AG21"/>
    <mergeCell ref="AH21:AK21"/>
    <mergeCell ref="AL21:AP21"/>
    <mergeCell ref="A34:E34"/>
    <mergeCell ref="C35:E35"/>
    <mergeCell ref="F35:G35"/>
    <mergeCell ref="H35:K35"/>
    <mergeCell ref="L35:Q35"/>
    <mergeCell ref="R35:W35"/>
    <mergeCell ref="X35:AA35"/>
    <mergeCell ref="AB35:AG35"/>
    <mergeCell ref="AH35:AM35"/>
    <mergeCell ref="AN35:AQ35"/>
    <mergeCell ref="AR35:AW35"/>
    <mergeCell ref="AX35:BC35"/>
    <mergeCell ref="F36:G36"/>
    <mergeCell ref="H36:K36"/>
    <mergeCell ref="L36:Q36"/>
    <mergeCell ref="R36:W36"/>
    <mergeCell ref="X36:AA36"/>
    <mergeCell ref="AB36:AG36"/>
    <mergeCell ref="AH36:AM36"/>
    <mergeCell ref="AN36:AQ36"/>
    <mergeCell ref="AR36:AW36"/>
    <mergeCell ref="AX36:BC36"/>
    <mergeCell ref="A37:E37"/>
    <mergeCell ref="AE37:AH37"/>
    <mergeCell ref="A38:E38"/>
    <mergeCell ref="C39:E39"/>
    <mergeCell ref="F39:G39"/>
    <mergeCell ref="H39:K39"/>
    <mergeCell ref="L39:Q39"/>
    <mergeCell ref="R39:W39"/>
    <mergeCell ref="X39:AA39"/>
    <mergeCell ref="AB39:AG39"/>
    <mergeCell ref="AH39:AM39"/>
    <mergeCell ref="AN39:AQ39"/>
    <mergeCell ref="AR39:AW39"/>
    <mergeCell ref="AX39:BC39"/>
    <mergeCell ref="F40:G40"/>
    <mergeCell ref="H40:K40"/>
    <mergeCell ref="L40:Q40"/>
    <mergeCell ref="R40:W40"/>
    <mergeCell ref="X40:AA40"/>
    <mergeCell ref="AB40:AG40"/>
    <mergeCell ref="AH40:AM40"/>
    <mergeCell ref="AN40:AQ40"/>
    <mergeCell ref="AR40:AW40"/>
    <mergeCell ref="AX40:BC40"/>
    <mergeCell ref="A41:E41"/>
    <mergeCell ref="AE41:AH41"/>
    <mergeCell ref="A42:E42"/>
    <mergeCell ref="C43:E43"/>
    <mergeCell ref="F43:G43"/>
    <mergeCell ref="H43:K43"/>
    <mergeCell ref="L43:Q43"/>
    <mergeCell ref="R43:W43"/>
    <mergeCell ref="X43:AA43"/>
    <mergeCell ref="AB43:AG43"/>
    <mergeCell ref="AH43:AM43"/>
    <mergeCell ref="AN43:AQ43"/>
    <mergeCell ref="AR43:AW43"/>
    <mergeCell ref="AX43:BC43"/>
    <mergeCell ref="F44:G44"/>
    <mergeCell ref="H44:K44"/>
    <mergeCell ref="L44:Q44"/>
    <mergeCell ref="R44:W44"/>
    <mergeCell ref="X44:AA44"/>
    <mergeCell ref="AB44:AG44"/>
    <mergeCell ref="AH44:AM44"/>
    <mergeCell ref="AN44:AQ44"/>
    <mergeCell ref="AR44:AW44"/>
    <mergeCell ref="AX44:BC44"/>
    <mergeCell ref="A45:E45"/>
    <mergeCell ref="C46:E46"/>
    <mergeCell ref="F46:G46"/>
    <mergeCell ref="H46:K46"/>
    <mergeCell ref="L46:Q46"/>
    <mergeCell ref="R46:W46"/>
    <mergeCell ref="X46:AA46"/>
    <mergeCell ref="AB46:AG46"/>
    <mergeCell ref="AH46:AM46"/>
    <mergeCell ref="AN46:AQ46"/>
    <mergeCell ref="AR46:AW46"/>
    <mergeCell ref="AX46:BC46"/>
    <mergeCell ref="F47:G47"/>
    <mergeCell ref="H47:K47"/>
    <mergeCell ref="L47:Q47"/>
    <mergeCell ref="R47:W47"/>
    <mergeCell ref="X47:AA47"/>
    <mergeCell ref="AB47:AG47"/>
    <mergeCell ref="AH47:AM47"/>
    <mergeCell ref="AN47:AQ47"/>
    <mergeCell ref="AR47:AW47"/>
    <mergeCell ref="AX47:BC47"/>
    <mergeCell ref="C48:E48"/>
    <mergeCell ref="F48:G48"/>
    <mergeCell ref="H48:K48"/>
    <mergeCell ref="L48:Q48"/>
    <mergeCell ref="R48:W48"/>
    <mergeCell ref="X48:AA48"/>
    <mergeCell ref="AB48:AG48"/>
    <mergeCell ref="AH48:AM48"/>
    <mergeCell ref="AN48:AQ48"/>
    <mergeCell ref="AR48:AW48"/>
    <mergeCell ref="AX48:BC48"/>
    <mergeCell ref="AR51:BC51"/>
    <mergeCell ref="AR52:BC52"/>
    <mergeCell ref="A4:F6"/>
    <mergeCell ref="AZ4:BC6"/>
    <mergeCell ref="K5:N6"/>
    <mergeCell ref="O5:S6"/>
    <mergeCell ref="T5:X6"/>
    <mergeCell ref="Y5:AB6"/>
    <mergeCell ref="AC5:AG6"/>
    <mergeCell ref="AH5:AK6"/>
    <mergeCell ref="AL5:AP6"/>
    <mergeCell ref="AQ5:AT6"/>
    <mergeCell ref="AU5:AY6"/>
    <mergeCell ref="A29:G31"/>
    <mergeCell ref="H30:K31"/>
    <mergeCell ref="L30:Q31"/>
    <mergeCell ref="R30:W31"/>
    <mergeCell ref="X30:AA31"/>
    <mergeCell ref="AB30:AG31"/>
    <mergeCell ref="AH30:AM31"/>
    <mergeCell ref="AN30:AQ31"/>
    <mergeCell ref="AR30:AW31"/>
  </mergeCells>
  <phoneticPr fontId="19"/>
  <pageMargins left="0.78740157480314965" right="0.70866141732283472" top="0.78740157480314965" bottom="0.78740157480314965" header="0.51181102362204722" footer="0.51181102362204722"/>
  <pageSetup paperSize="9" scale="95" orientation="portrait" r:id="rId1"/>
  <headerFooter scaleWithDoc="0" alignWithMargins="0">
    <oddFooter>&amp;C&amp;"ＭＳ 明朝,標準"&amp;10－&amp;A－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4"/>
  </sheetPr>
  <dimension ref="A1:BO74"/>
  <sheetViews>
    <sheetView view="pageBreakPreview" zoomScale="115" zoomScaleSheetLayoutView="115" workbookViewId="0"/>
  </sheetViews>
  <sheetFormatPr defaultColWidth="9" defaultRowHeight="12" x14ac:dyDescent="0.15"/>
  <cols>
    <col min="1" max="1" width="0.75" style="2" customWidth="1"/>
    <col min="2" max="2" width="1.25" style="2" customWidth="1"/>
    <col min="3" max="3" width="1.5" style="2" customWidth="1"/>
    <col min="4" max="10" width="1.625" style="2" customWidth="1"/>
    <col min="11" max="11" width="1.875" style="2" customWidth="1"/>
    <col min="12" max="12" width="1.625" style="2" customWidth="1"/>
    <col min="13" max="13" width="2.625" style="2" customWidth="1"/>
    <col min="14" max="112" width="1.625" style="2" customWidth="1"/>
    <col min="113" max="113" width="9" style="2" bestFit="1"/>
    <col min="114" max="16384" width="9" style="2"/>
  </cols>
  <sheetData>
    <row r="1" spans="1:67" ht="15" customHeight="1" x14ac:dyDescent="0.15">
      <c r="B1" s="3" t="s">
        <v>107</v>
      </c>
    </row>
    <row r="2" spans="1:67" x14ac:dyDescent="0.15">
      <c r="AL2" s="81" t="s">
        <v>108</v>
      </c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</row>
    <row r="3" spans="1:67" ht="4.1500000000000004" customHeight="1" x14ac:dyDescent="0.15"/>
    <row r="4" spans="1:67" ht="21.75" customHeight="1" x14ac:dyDescent="0.15">
      <c r="A4" s="68" t="s">
        <v>109</v>
      </c>
      <c r="B4" s="68"/>
      <c r="C4" s="68"/>
      <c r="D4" s="68"/>
      <c r="E4" s="68"/>
      <c r="F4" s="68"/>
      <c r="G4" s="68"/>
      <c r="H4" s="68"/>
      <c r="I4" s="128"/>
      <c r="J4" s="133" t="s">
        <v>110</v>
      </c>
      <c r="K4" s="134"/>
      <c r="L4" s="134"/>
      <c r="M4" s="134"/>
      <c r="N4" s="127" t="s">
        <v>111</v>
      </c>
      <c r="O4" s="68"/>
      <c r="P4" s="68"/>
      <c r="Q4" s="128"/>
      <c r="R4" s="127" t="s">
        <v>112</v>
      </c>
      <c r="S4" s="68"/>
      <c r="T4" s="68"/>
      <c r="U4" s="128"/>
      <c r="V4" s="127" t="s">
        <v>67</v>
      </c>
      <c r="W4" s="68"/>
      <c r="X4" s="68"/>
      <c r="Y4" s="128"/>
      <c r="Z4" s="127" t="s">
        <v>114</v>
      </c>
      <c r="AA4" s="68"/>
      <c r="AB4" s="68"/>
      <c r="AC4" s="128"/>
      <c r="AD4" s="127" t="s">
        <v>115</v>
      </c>
      <c r="AE4" s="68"/>
      <c r="AF4" s="68"/>
      <c r="AG4" s="128"/>
      <c r="AH4" s="127" t="s">
        <v>116</v>
      </c>
      <c r="AI4" s="68"/>
      <c r="AJ4" s="68"/>
      <c r="AK4" s="128"/>
      <c r="AL4" s="127" t="s">
        <v>6</v>
      </c>
      <c r="AM4" s="68"/>
      <c r="AN4" s="68"/>
      <c r="AO4" s="128"/>
      <c r="AP4" s="127" t="s">
        <v>117</v>
      </c>
      <c r="AQ4" s="68"/>
      <c r="AR4" s="68"/>
      <c r="AS4" s="128"/>
      <c r="AT4" s="129" t="s">
        <v>30</v>
      </c>
      <c r="AU4" s="137"/>
      <c r="AV4" s="137"/>
      <c r="AW4" s="129" t="s">
        <v>15</v>
      </c>
      <c r="AX4" s="137"/>
      <c r="AY4" s="137"/>
      <c r="AZ4" s="129" t="s">
        <v>118</v>
      </c>
      <c r="BA4" s="139"/>
      <c r="BB4" s="140"/>
      <c r="BK4" s="44"/>
      <c r="BL4" s="44"/>
      <c r="BM4" s="44"/>
      <c r="BN4" s="44"/>
      <c r="BO4" s="44"/>
    </row>
    <row r="5" spans="1:67" ht="21.75" customHeight="1" x14ac:dyDescent="0.15">
      <c r="A5" s="70"/>
      <c r="B5" s="70"/>
      <c r="C5" s="70"/>
      <c r="D5" s="70"/>
      <c r="E5" s="70"/>
      <c r="F5" s="70"/>
      <c r="G5" s="70"/>
      <c r="H5" s="70"/>
      <c r="I5" s="90"/>
      <c r="J5" s="135"/>
      <c r="K5" s="136"/>
      <c r="L5" s="136"/>
      <c r="M5" s="136"/>
      <c r="N5" s="89"/>
      <c r="O5" s="70"/>
      <c r="P5" s="70"/>
      <c r="Q5" s="90"/>
      <c r="R5" s="89"/>
      <c r="S5" s="70"/>
      <c r="T5" s="70"/>
      <c r="U5" s="90"/>
      <c r="V5" s="89"/>
      <c r="W5" s="70"/>
      <c r="X5" s="70"/>
      <c r="Y5" s="90"/>
      <c r="Z5" s="89"/>
      <c r="AA5" s="70"/>
      <c r="AB5" s="70"/>
      <c r="AC5" s="90"/>
      <c r="AD5" s="89"/>
      <c r="AE5" s="70"/>
      <c r="AF5" s="70"/>
      <c r="AG5" s="90"/>
      <c r="AH5" s="89"/>
      <c r="AI5" s="70"/>
      <c r="AJ5" s="70"/>
      <c r="AK5" s="90"/>
      <c r="AL5" s="89"/>
      <c r="AM5" s="70"/>
      <c r="AN5" s="70"/>
      <c r="AO5" s="90"/>
      <c r="AP5" s="89"/>
      <c r="AQ5" s="70"/>
      <c r="AR5" s="70"/>
      <c r="AS5" s="90"/>
      <c r="AT5" s="138"/>
      <c r="AU5" s="138"/>
      <c r="AV5" s="138"/>
      <c r="AW5" s="138"/>
      <c r="AX5" s="138"/>
      <c r="AY5" s="138"/>
      <c r="AZ5" s="141"/>
      <c r="BA5" s="141"/>
      <c r="BB5" s="142"/>
      <c r="BJ5" s="44"/>
      <c r="BK5" s="44"/>
      <c r="BL5" s="44"/>
      <c r="BM5" s="44"/>
      <c r="BN5" s="44"/>
      <c r="BO5" s="44"/>
    </row>
    <row r="6" spans="1:67" ht="6.75" customHeight="1" x14ac:dyDescent="0.15">
      <c r="B6" s="5"/>
      <c r="C6" s="5"/>
      <c r="D6" s="5"/>
      <c r="E6" s="5"/>
      <c r="F6" s="5"/>
      <c r="G6" s="5"/>
      <c r="H6" s="5"/>
      <c r="I6" s="5"/>
      <c r="J6" s="40"/>
      <c r="K6" s="42"/>
      <c r="L6" s="42"/>
      <c r="M6" s="42"/>
      <c r="N6" s="5"/>
      <c r="O6" s="17"/>
      <c r="P6" s="17"/>
      <c r="Q6" s="17"/>
      <c r="R6" s="17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67" ht="19.5" customHeight="1" x14ac:dyDescent="0.15">
      <c r="B7" s="8" t="s">
        <v>72</v>
      </c>
      <c r="F7" s="74"/>
      <c r="G7" s="74"/>
      <c r="I7" s="39"/>
      <c r="J7" s="146">
        <f t="shared" ref="J7:J20" si="0">SUM(O7,R7,V7,Z7,AD7,AH7,AL7,AP7,AT7,AW7,AZ7)</f>
        <v>1096</v>
      </c>
      <c r="K7" s="146"/>
      <c r="L7" s="146"/>
      <c r="M7" s="146"/>
      <c r="O7" s="74">
        <f>SUM(O8:P20)</f>
        <v>4</v>
      </c>
      <c r="P7" s="74"/>
      <c r="R7" s="119">
        <f>SUM(R8:T20)</f>
        <v>14</v>
      </c>
      <c r="S7" s="144"/>
      <c r="T7" s="144"/>
      <c r="V7" s="119">
        <f>SUM(V8:X20)</f>
        <v>130</v>
      </c>
      <c r="W7" s="144"/>
      <c r="X7" s="144"/>
      <c r="Z7" s="119">
        <f>SUM(Z8:AB20)</f>
        <v>311</v>
      </c>
      <c r="AA7" s="144"/>
      <c r="AB7" s="144"/>
      <c r="AC7" s="43"/>
      <c r="AD7" s="143">
        <f>SUM(AD8:AF20)</f>
        <v>236</v>
      </c>
      <c r="AE7" s="144"/>
      <c r="AF7" s="144"/>
      <c r="AG7" s="43"/>
      <c r="AH7" s="143">
        <f>SUM(AH8:AJ20)</f>
        <v>155</v>
      </c>
      <c r="AI7" s="144"/>
      <c r="AJ7" s="144"/>
      <c r="AK7" s="43"/>
      <c r="AL7" s="143">
        <f>SUM(AL8:AN20)</f>
        <v>111</v>
      </c>
      <c r="AM7" s="144"/>
      <c r="AN7" s="144"/>
      <c r="AO7" s="43"/>
      <c r="AP7" s="143">
        <f>SUM(AP8:AR20)</f>
        <v>69</v>
      </c>
      <c r="AQ7" s="144"/>
      <c r="AR7" s="144"/>
      <c r="AS7" s="43"/>
      <c r="AT7" s="143">
        <f>SUM(AT8:AV20)</f>
        <v>32</v>
      </c>
      <c r="AU7" s="144"/>
      <c r="AV7" s="144"/>
      <c r="AW7" s="143">
        <f>SUM(AW8:AY20)</f>
        <v>22</v>
      </c>
      <c r="AX7" s="144"/>
      <c r="AY7" s="144"/>
      <c r="AZ7" s="143">
        <f>SUM(AZ8:BB20)</f>
        <v>12</v>
      </c>
      <c r="BA7" s="144"/>
      <c r="BB7" s="144"/>
    </row>
    <row r="8" spans="1:67" ht="19.5" customHeight="1" x14ac:dyDescent="0.15">
      <c r="C8" s="117" t="s">
        <v>82</v>
      </c>
      <c r="D8" s="117"/>
      <c r="E8" s="117"/>
      <c r="F8" s="117"/>
      <c r="G8" s="117"/>
      <c r="H8" s="117"/>
      <c r="I8" s="39"/>
      <c r="J8" s="146">
        <f t="shared" si="0"/>
        <v>22</v>
      </c>
      <c r="K8" s="146"/>
      <c r="L8" s="146"/>
      <c r="M8" s="146"/>
      <c r="O8" s="74" t="s">
        <v>197</v>
      </c>
      <c r="P8" s="74"/>
      <c r="R8" s="81" t="s">
        <v>197</v>
      </c>
      <c r="S8" s="145"/>
      <c r="T8" s="145"/>
      <c r="V8" s="119">
        <v>8</v>
      </c>
      <c r="W8" s="144"/>
      <c r="X8" s="144"/>
      <c r="Z8" s="119">
        <v>5</v>
      </c>
      <c r="AA8" s="144"/>
      <c r="AB8" s="144"/>
      <c r="AC8" s="43"/>
      <c r="AD8" s="143">
        <v>4</v>
      </c>
      <c r="AE8" s="144"/>
      <c r="AF8" s="144"/>
      <c r="AH8" s="143">
        <v>2</v>
      </c>
      <c r="AI8" s="144"/>
      <c r="AJ8" s="144"/>
      <c r="AL8" s="143">
        <v>1</v>
      </c>
      <c r="AM8" s="144"/>
      <c r="AN8" s="144"/>
      <c r="AP8" s="143">
        <v>2</v>
      </c>
      <c r="AQ8" s="144"/>
      <c r="AR8" s="144"/>
      <c r="AS8" s="13"/>
      <c r="AT8" s="81" t="s">
        <v>197</v>
      </c>
      <c r="AU8" s="145"/>
      <c r="AV8" s="145"/>
      <c r="AW8" s="81" t="s">
        <v>197</v>
      </c>
      <c r="AX8" s="145"/>
      <c r="AY8" s="145"/>
      <c r="AZ8" s="81" t="s">
        <v>197</v>
      </c>
      <c r="BA8" s="145"/>
      <c r="BB8" s="145"/>
    </row>
    <row r="9" spans="1:67" ht="19.5" customHeight="1" x14ac:dyDescent="0.15">
      <c r="C9" s="117" t="s">
        <v>58</v>
      </c>
      <c r="D9" s="117"/>
      <c r="E9" s="117"/>
      <c r="F9" s="117"/>
      <c r="G9" s="117"/>
      <c r="H9" s="117"/>
      <c r="I9" s="39"/>
      <c r="J9" s="146">
        <f t="shared" si="0"/>
        <v>94</v>
      </c>
      <c r="K9" s="146"/>
      <c r="L9" s="146"/>
      <c r="M9" s="146"/>
      <c r="O9" s="74">
        <v>1</v>
      </c>
      <c r="P9" s="74"/>
      <c r="R9" s="81">
        <v>7</v>
      </c>
      <c r="S9" s="145"/>
      <c r="T9" s="145"/>
      <c r="U9" s="43"/>
      <c r="V9" s="119">
        <v>17</v>
      </c>
      <c r="W9" s="144"/>
      <c r="X9" s="144"/>
      <c r="Y9" s="43"/>
      <c r="Z9" s="119">
        <v>29</v>
      </c>
      <c r="AA9" s="144"/>
      <c r="AB9" s="144"/>
      <c r="AC9" s="43"/>
      <c r="AD9" s="143">
        <v>13</v>
      </c>
      <c r="AE9" s="144"/>
      <c r="AF9" s="144"/>
      <c r="AH9" s="143">
        <v>14</v>
      </c>
      <c r="AI9" s="144"/>
      <c r="AJ9" s="144"/>
      <c r="AL9" s="143">
        <v>2</v>
      </c>
      <c r="AM9" s="144"/>
      <c r="AN9" s="144"/>
      <c r="AP9" s="143">
        <v>4</v>
      </c>
      <c r="AQ9" s="144"/>
      <c r="AR9" s="144"/>
      <c r="AS9" s="13"/>
      <c r="AT9" s="143">
        <v>3</v>
      </c>
      <c r="AU9" s="144"/>
      <c r="AV9" s="144"/>
      <c r="AW9" s="143">
        <v>3</v>
      </c>
      <c r="AX9" s="144"/>
      <c r="AY9" s="144"/>
      <c r="AZ9" s="143">
        <v>1</v>
      </c>
      <c r="BA9" s="144"/>
      <c r="BB9" s="144"/>
    </row>
    <row r="10" spans="1:67" ht="19.5" customHeight="1" x14ac:dyDescent="0.15">
      <c r="C10" s="120" t="s">
        <v>59</v>
      </c>
      <c r="D10" s="120"/>
      <c r="E10" s="120"/>
      <c r="F10" s="120"/>
      <c r="G10" s="120"/>
      <c r="H10" s="120"/>
      <c r="I10" s="39"/>
      <c r="J10" s="146">
        <f t="shared" si="0"/>
        <v>59</v>
      </c>
      <c r="K10" s="146"/>
      <c r="L10" s="146"/>
      <c r="M10" s="146"/>
      <c r="O10" s="74" t="s">
        <v>197</v>
      </c>
      <c r="P10" s="74"/>
      <c r="R10" s="81" t="s">
        <v>197</v>
      </c>
      <c r="S10" s="145"/>
      <c r="T10" s="145"/>
      <c r="U10" s="43"/>
      <c r="V10" s="119">
        <v>10</v>
      </c>
      <c r="W10" s="144"/>
      <c r="X10" s="144"/>
      <c r="Y10" s="43"/>
      <c r="Z10" s="119">
        <v>19</v>
      </c>
      <c r="AA10" s="144"/>
      <c r="AB10" s="144"/>
      <c r="AC10" s="43"/>
      <c r="AD10" s="143">
        <v>17</v>
      </c>
      <c r="AE10" s="144"/>
      <c r="AF10" s="144"/>
      <c r="AH10" s="143">
        <v>3</v>
      </c>
      <c r="AI10" s="144"/>
      <c r="AJ10" s="144"/>
      <c r="AK10" s="43"/>
      <c r="AL10" s="143">
        <v>3</v>
      </c>
      <c r="AM10" s="144"/>
      <c r="AN10" s="144"/>
      <c r="AO10" s="43"/>
      <c r="AP10" s="143">
        <v>1</v>
      </c>
      <c r="AQ10" s="144"/>
      <c r="AR10" s="144"/>
      <c r="AS10" s="13"/>
      <c r="AT10" s="143">
        <v>2</v>
      </c>
      <c r="AU10" s="144"/>
      <c r="AV10" s="144"/>
      <c r="AW10" s="143">
        <v>3</v>
      </c>
      <c r="AX10" s="144"/>
      <c r="AY10" s="144"/>
      <c r="AZ10" s="143">
        <v>1</v>
      </c>
      <c r="BA10" s="144"/>
      <c r="BB10" s="144"/>
    </row>
    <row r="11" spans="1:67" ht="19.5" customHeight="1" x14ac:dyDescent="0.15">
      <c r="C11" s="117" t="s">
        <v>83</v>
      </c>
      <c r="D11" s="117"/>
      <c r="E11" s="117"/>
      <c r="F11" s="117"/>
      <c r="G11" s="117"/>
      <c r="H11" s="117"/>
      <c r="I11" s="39"/>
      <c r="J11" s="146">
        <f t="shared" si="0"/>
        <v>96</v>
      </c>
      <c r="K11" s="146"/>
      <c r="L11" s="146"/>
      <c r="M11" s="146"/>
      <c r="O11" s="74" t="s">
        <v>197</v>
      </c>
      <c r="P11" s="74"/>
      <c r="R11" s="81">
        <v>2</v>
      </c>
      <c r="S11" s="145"/>
      <c r="T11" s="145"/>
      <c r="U11" s="43"/>
      <c r="V11" s="119">
        <v>13</v>
      </c>
      <c r="W11" s="144"/>
      <c r="X11" s="144"/>
      <c r="Y11" s="43"/>
      <c r="Z11" s="119">
        <v>28</v>
      </c>
      <c r="AA11" s="144"/>
      <c r="AB11" s="144"/>
      <c r="AC11" s="43"/>
      <c r="AD11" s="143">
        <v>17</v>
      </c>
      <c r="AE11" s="144"/>
      <c r="AF11" s="144"/>
      <c r="AG11" s="43"/>
      <c r="AH11" s="143">
        <v>9</v>
      </c>
      <c r="AI11" s="144"/>
      <c r="AJ11" s="144"/>
      <c r="AK11" s="43"/>
      <c r="AL11" s="143">
        <v>6</v>
      </c>
      <c r="AM11" s="144"/>
      <c r="AN11" s="144"/>
      <c r="AO11" s="43"/>
      <c r="AP11" s="143">
        <v>8</v>
      </c>
      <c r="AQ11" s="144"/>
      <c r="AR11" s="144"/>
      <c r="AS11" s="43"/>
      <c r="AT11" s="143">
        <v>9</v>
      </c>
      <c r="AU11" s="144"/>
      <c r="AV11" s="144"/>
      <c r="AW11" s="81">
        <v>1</v>
      </c>
      <c r="AX11" s="145"/>
      <c r="AY11" s="145"/>
      <c r="AZ11" s="143">
        <v>3</v>
      </c>
      <c r="BA11" s="144"/>
      <c r="BB11" s="144"/>
    </row>
    <row r="12" spans="1:67" ht="19.5" customHeight="1" x14ac:dyDescent="0.15">
      <c r="C12" s="117" t="s">
        <v>44</v>
      </c>
      <c r="D12" s="117"/>
      <c r="E12" s="117"/>
      <c r="F12" s="117"/>
      <c r="G12" s="117"/>
      <c r="H12" s="117"/>
      <c r="I12" s="39"/>
      <c r="J12" s="146">
        <f t="shared" si="0"/>
        <v>146</v>
      </c>
      <c r="K12" s="146"/>
      <c r="L12" s="146"/>
      <c r="M12" s="146"/>
      <c r="O12" s="74" t="s">
        <v>197</v>
      </c>
      <c r="P12" s="74"/>
      <c r="R12" s="81">
        <v>1</v>
      </c>
      <c r="S12" s="145"/>
      <c r="T12" s="145"/>
      <c r="U12" s="43"/>
      <c r="V12" s="119">
        <v>9</v>
      </c>
      <c r="W12" s="144"/>
      <c r="X12" s="144"/>
      <c r="Y12" s="43"/>
      <c r="Z12" s="119">
        <v>29</v>
      </c>
      <c r="AA12" s="144"/>
      <c r="AB12" s="144"/>
      <c r="AC12" s="43"/>
      <c r="AD12" s="143">
        <v>32</v>
      </c>
      <c r="AE12" s="144"/>
      <c r="AF12" s="144"/>
      <c r="AG12" s="43"/>
      <c r="AH12" s="143">
        <v>29</v>
      </c>
      <c r="AI12" s="144"/>
      <c r="AJ12" s="144"/>
      <c r="AK12" s="43"/>
      <c r="AL12" s="143">
        <v>24</v>
      </c>
      <c r="AM12" s="144"/>
      <c r="AN12" s="144"/>
      <c r="AO12" s="43"/>
      <c r="AP12" s="143">
        <v>15</v>
      </c>
      <c r="AQ12" s="144"/>
      <c r="AR12" s="144"/>
      <c r="AS12" s="43"/>
      <c r="AT12" s="143">
        <v>4</v>
      </c>
      <c r="AU12" s="144"/>
      <c r="AV12" s="144"/>
      <c r="AW12" s="143">
        <v>2</v>
      </c>
      <c r="AX12" s="144"/>
      <c r="AY12" s="144"/>
      <c r="AZ12" s="81">
        <v>1</v>
      </c>
      <c r="BA12" s="145"/>
      <c r="BB12" s="145"/>
    </row>
    <row r="13" spans="1:67" ht="19.5" customHeight="1" x14ac:dyDescent="0.15">
      <c r="C13" s="117" t="s">
        <v>1</v>
      </c>
      <c r="D13" s="117"/>
      <c r="E13" s="117"/>
      <c r="F13" s="117"/>
      <c r="G13" s="117"/>
      <c r="H13" s="117"/>
      <c r="I13" s="39"/>
      <c r="J13" s="146">
        <f t="shared" si="0"/>
        <v>150</v>
      </c>
      <c r="K13" s="146"/>
      <c r="L13" s="146"/>
      <c r="M13" s="146"/>
      <c r="O13" s="74" t="s">
        <v>197</v>
      </c>
      <c r="P13" s="74"/>
      <c r="R13" s="81">
        <v>1</v>
      </c>
      <c r="S13" s="145"/>
      <c r="T13" s="145"/>
      <c r="U13" s="43"/>
      <c r="V13" s="119">
        <v>18</v>
      </c>
      <c r="W13" s="144"/>
      <c r="X13" s="144"/>
      <c r="Y13" s="43"/>
      <c r="Z13" s="119">
        <v>37</v>
      </c>
      <c r="AA13" s="144"/>
      <c r="AB13" s="144"/>
      <c r="AC13" s="43"/>
      <c r="AD13" s="143">
        <v>40</v>
      </c>
      <c r="AE13" s="144"/>
      <c r="AF13" s="144"/>
      <c r="AG13" s="43"/>
      <c r="AH13" s="143">
        <v>17</v>
      </c>
      <c r="AI13" s="144"/>
      <c r="AJ13" s="144"/>
      <c r="AK13" s="43"/>
      <c r="AL13" s="143">
        <v>21</v>
      </c>
      <c r="AM13" s="144"/>
      <c r="AN13" s="144"/>
      <c r="AO13" s="43"/>
      <c r="AP13" s="143">
        <v>11</v>
      </c>
      <c r="AQ13" s="144"/>
      <c r="AR13" s="144"/>
      <c r="AS13" s="13"/>
      <c r="AT13" s="143">
        <v>4</v>
      </c>
      <c r="AU13" s="144"/>
      <c r="AV13" s="144"/>
      <c r="AW13" s="81">
        <v>1</v>
      </c>
      <c r="AX13" s="145"/>
      <c r="AY13" s="145"/>
      <c r="AZ13" s="81" t="s">
        <v>197</v>
      </c>
      <c r="BA13" s="145"/>
      <c r="BB13" s="145"/>
    </row>
    <row r="14" spans="1:67" ht="19.5" customHeight="1" x14ac:dyDescent="0.15">
      <c r="C14" s="117" t="s">
        <v>49</v>
      </c>
      <c r="D14" s="117"/>
      <c r="E14" s="117"/>
      <c r="F14" s="117"/>
      <c r="G14" s="117"/>
      <c r="H14" s="117"/>
      <c r="I14" s="39"/>
      <c r="J14" s="146">
        <f t="shared" si="0"/>
        <v>56</v>
      </c>
      <c r="K14" s="146"/>
      <c r="L14" s="146"/>
      <c r="M14" s="146"/>
      <c r="O14" s="74" t="s">
        <v>197</v>
      </c>
      <c r="P14" s="74"/>
      <c r="R14" s="81" t="s">
        <v>197</v>
      </c>
      <c r="S14" s="145"/>
      <c r="T14" s="145"/>
      <c r="U14" s="43"/>
      <c r="V14" s="119">
        <v>14</v>
      </c>
      <c r="W14" s="144"/>
      <c r="X14" s="144"/>
      <c r="Y14" s="13"/>
      <c r="Z14" s="119">
        <v>24</v>
      </c>
      <c r="AA14" s="144"/>
      <c r="AB14" s="144"/>
      <c r="AC14" s="43"/>
      <c r="AD14" s="143">
        <v>7</v>
      </c>
      <c r="AE14" s="144"/>
      <c r="AF14" s="144"/>
      <c r="AG14" s="43"/>
      <c r="AH14" s="143">
        <v>5</v>
      </c>
      <c r="AI14" s="144"/>
      <c r="AJ14" s="144"/>
      <c r="AK14" s="43"/>
      <c r="AL14" s="81" t="s">
        <v>197</v>
      </c>
      <c r="AM14" s="145"/>
      <c r="AN14" s="145"/>
      <c r="AO14" s="43"/>
      <c r="AP14" s="81" t="s">
        <v>197</v>
      </c>
      <c r="AQ14" s="145"/>
      <c r="AR14" s="145"/>
      <c r="AS14" s="43"/>
      <c r="AT14" s="143">
        <v>3</v>
      </c>
      <c r="AU14" s="144"/>
      <c r="AV14" s="144"/>
      <c r="AW14" s="143">
        <v>2</v>
      </c>
      <c r="AX14" s="144"/>
      <c r="AY14" s="144"/>
      <c r="AZ14" s="143">
        <v>1</v>
      </c>
      <c r="BA14" s="144"/>
      <c r="BB14" s="144"/>
    </row>
    <row r="15" spans="1:67" ht="19.5" customHeight="1" x14ac:dyDescent="0.15">
      <c r="C15" s="117" t="s">
        <v>120</v>
      </c>
      <c r="D15" s="117"/>
      <c r="E15" s="117"/>
      <c r="F15" s="117"/>
      <c r="G15" s="117"/>
      <c r="H15" s="117"/>
      <c r="I15" s="39"/>
      <c r="J15" s="146">
        <f t="shared" si="0"/>
        <v>50</v>
      </c>
      <c r="K15" s="146"/>
      <c r="L15" s="146"/>
      <c r="M15" s="146"/>
      <c r="N15" s="11"/>
      <c r="O15" s="74" t="s">
        <v>197</v>
      </c>
      <c r="P15" s="74"/>
      <c r="R15" s="81" t="s">
        <v>197</v>
      </c>
      <c r="S15" s="145"/>
      <c r="T15" s="145"/>
      <c r="U15" s="13"/>
      <c r="V15" s="119">
        <v>9</v>
      </c>
      <c r="W15" s="144"/>
      <c r="X15" s="144"/>
      <c r="Y15" s="13"/>
      <c r="Z15" s="119">
        <v>14</v>
      </c>
      <c r="AA15" s="144"/>
      <c r="AB15" s="144"/>
      <c r="AC15" s="13"/>
      <c r="AD15" s="143">
        <v>7</v>
      </c>
      <c r="AE15" s="144"/>
      <c r="AF15" s="144"/>
      <c r="AG15" s="13"/>
      <c r="AH15" s="143">
        <v>5</v>
      </c>
      <c r="AI15" s="144"/>
      <c r="AJ15" s="144"/>
      <c r="AK15" s="13"/>
      <c r="AL15" s="143">
        <v>6</v>
      </c>
      <c r="AM15" s="144"/>
      <c r="AN15" s="144"/>
      <c r="AO15" s="13"/>
      <c r="AP15" s="81" t="s">
        <v>197</v>
      </c>
      <c r="AQ15" s="145"/>
      <c r="AR15" s="145"/>
      <c r="AS15" s="13"/>
      <c r="AT15" s="81">
        <v>1</v>
      </c>
      <c r="AU15" s="145"/>
      <c r="AV15" s="145"/>
      <c r="AW15" s="143">
        <v>5</v>
      </c>
      <c r="AX15" s="144"/>
      <c r="AY15" s="144"/>
      <c r="AZ15" s="143">
        <v>3</v>
      </c>
      <c r="BA15" s="144"/>
      <c r="BB15" s="144"/>
    </row>
    <row r="16" spans="1:67" ht="19.5" customHeight="1" x14ac:dyDescent="0.15">
      <c r="C16" s="117" t="s">
        <v>121</v>
      </c>
      <c r="D16" s="117"/>
      <c r="E16" s="117"/>
      <c r="F16" s="117"/>
      <c r="G16" s="117"/>
      <c r="H16" s="117"/>
      <c r="I16" s="39"/>
      <c r="J16" s="146">
        <f t="shared" si="0"/>
        <v>66</v>
      </c>
      <c r="K16" s="146"/>
      <c r="L16" s="146"/>
      <c r="M16" s="146"/>
      <c r="N16" s="11"/>
      <c r="O16" s="74" t="s">
        <v>197</v>
      </c>
      <c r="P16" s="74"/>
      <c r="R16" s="81" t="s">
        <v>197</v>
      </c>
      <c r="S16" s="145"/>
      <c r="T16" s="145"/>
      <c r="U16" s="13"/>
      <c r="V16" s="119">
        <v>4</v>
      </c>
      <c r="W16" s="144"/>
      <c r="X16" s="144"/>
      <c r="Y16" s="13"/>
      <c r="Z16" s="119">
        <v>26</v>
      </c>
      <c r="AA16" s="144"/>
      <c r="AB16" s="144"/>
      <c r="AC16" s="13"/>
      <c r="AD16" s="143">
        <v>14</v>
      </c>
      <c r="AE16" s="144"/>
      <c r="AF16" s="144"/>
      <c r="AG16" s="13"/>
      <c r="AH16" s="143">
        <v>9</v>
      </c>
      <c r="AI16" s="144"/>
      <c r="AJ16" s="144"/>
      <c r="AK16" s="13"/>
      <c r="AL16" s="143">
        <v>4</v>
      </c>
      <c r="AM16" s="144"/>
      <c r="AN16" s="144"/>
      <c r="AO16" s="13"/>
      <c r="AP16" s="143">
        <v>7</v>
      </c>
      <c r="AQ16" s="144"/>
      <c r="AR16" s="144"/>
      <c r="AS16" s="13"/>
      <c r="AT16" s="143">
        <v>1</v>
      </c>
      <c r="AU16" s="144"/>
      <c r="AV16" s="144"/>
      <c r="AW16" s="143">
        <v>1</v>
      </c>
      <c r="AX16" s="144"/>
      <c r="AY16" s="144"/>
      <c r="AZ16" s="81" t="s">
        <v>197</v>
      </c>
      <c r="BA16" s="145"/>
      <c r="BB16" s="145"/>
    </row>
    <row r="17" spans="1:54" ht="19.5" customHeight="1" x14ac:dyDescent="0.15">
      <c r="C17" s="117" t="s">
        <v>50</v>
      </c>
      <c r="D17" s="117"/>
      <c r="E17" s="117"/>
      <c r="F17" s="117"/>
      <c r="G17" s="117"/>
      <c r="H17" s="117"/>
      <c r="I17" s="39"/>
      <c r="J17" s="146">
        <f t="shared" si="0"/>
        <v>5</v>
      </c>
      <c r="K17" s="146"/>
      <c r="L17" s="146"/>
      <c r="M17" s="146"/>
      <c r="N17" s="11"/>
      <c r="O17" s="74" t="s">
        <v>197</v>
      </c>
      <c r="P17" s="74"/>
      <c r="R17" s="81" t="s">
        <v>197</v>
      </c>
      <c r="S17" s="145"/>
      <c r="T17" s="145"/>
      <c r="U17" s="11"/>
      <c r="V17" s="119">
        <v>2</v>
      </c>
      <c r="W17" s="144"/>
      <c r="X17" s="144"/>
      <c r="Y17" s="13"/>
      <c r="Z17" s="119">
        <v>3</v>
      </c>
      <c r="AA17" s="144"/>
      <c r="AB17" s="144"/>
      <c r="AC17" s="13"/>
      <c r="AD17" s="81" t="s">
        <v>197</v>
      </c>
      <c r="AE17" s="145"/>
      <c r="AF17" s="145"/>
      <c r="AG17" s="13"/>
      <c r="AH17" s="81" t="s">
        <v>197</v>
      </c>
      <c r="AI17" s="145"/>
      <c r="AJ17" s="145"/>
      <c r="AK17" s="13"/>
      <c r="AL17" s="81" t="s">
        <v>197</v>
      </c>
      <c r="AM17" s="145"/>
      <c r="AN17" s="145"/>
      <c r="AO17" s="13"/>
      <c r="AP17" s="81" t="s">
        <v>197</v>
      </c>
      <c r="AQ17" s="145"/>
      <c r="AR17" s="145"/>
      <c r="AS17" s="13"/>
      <c r="AT17" s="81" t="s">
        <v>197</v>
      </c>
      <c r="AU17" s="145"/>
      <c r="AV17" s="145"/>
      <c r="AW17" s="81" t="s">
        <v>197</v>
      </c>
      <c r="AX17" s="145"/>
      <c r="AY17" s="145"/>
      <c r="AZ17" s="81" t="s">
        <v>197</v>
      </c>
      <c r="BA17" s="145"/>
      <c r="BB17" s="145"/>
    </row>
    <row r="18" spans="1:54" ht="19.5" customHeight="1" x14ac:dyDescent="0.15">
      <c r="C18" s="117" t="s">
        <v>113</v>
      </c>
      <c r="D18" s="117"/>
      <c r="E18" s="117"/>
      <c r="F18" s="117"/>
      <c r="G18" s="117"/>
      <c r="H18" s="117"/>
      <c r="I18" s="39"/>
      <c r="J18" s="146">
        <f t="shared" si="0"/>
        <v>135</v>
      </c>
      <c r="K18" s="146"/>
      <c r="L18" s="146"/>
      <c r="M18" s="146"/>
      <c r="N18" s="11"/>
      <c r="O18" s="74" t="s">
        <v>197</v>
      </c>
      <c r="P18" s="74"/>
      <c r="R18" s="81">
        <v>2</v>
      </c>
      <c r="S18" s="145"/>
      <c r="T18" s="145"/>
      <c r="U18" s="13"/>
      <c r="V18" s="119">
        <v>13</v>
      </c>
      <c r="W18" s="144"/>
      <c r="X18" s="144"/>
      <c r="Y18" s="13"/>
      <c r="Z18" s="119">
        <v>37</v>
      </c>
      <c r="AA18" s="144"/>
      <c r="AB18" s="144"/>
      <c r="AC18" s="13"/>
      <c r="AD18" s="143">
        <v>26</v>
      </c>
      <c r="AE18" s="144"/>
      <c r="AF18" s="144"/>
      <c r="AG18" s="13"/>
      <c r="AH18" s="143">
        <v>24</v>
      </c>
      <c r="AI18" s="144"/>
      <c r="AJ18" s="144"/>
      <c r="AK18" s="13"/>
      <c r="AL18" s="143">
        <v>19</v>
      </c>
      <c r="AM18" s="144"/>
      <c r="AN18" s="144"/>
      <c r="AO18" s="13"/>
      <c r="AP18" s="143">
        <v>9</v>
      </c>
      <c r="AQ18" s="144"/>
      <c r="AR18" s="144"/>
      <c r="AS18" s="13"/>
      <c r="AT18" s="143">
        <v>3</v>
      </c>
      <c r="AU18" s="144"/>
      <c r="AV18" s="144"/>
      <c r="AW18" s="81">
        <v>2</v>
      </c>
      <c r="AX18" s="145"/>
      <c r="AY18" s="145"/>
      <c r="AZ18" s="81" t="s">
        <v>197</v>
      </c>
      <c r="BA18" s="145"/>
      <c r="BB18" s="145"/>
    </row>
    <row r="19" spans="1:54" ht="19.5" customHeight="1" x14ac:dyDescent="0.15">
      <c r="C19" s="117" t="s">
        <v>85</v>
      </c>
      <c r="D19" s="117"/>
      <c r="E19" s="117"/>
      <c r="F19" s="117"/>
      <c r="G19" s="117"/>
      <c r="H19" s="117"/>
      <c r="I19" s="39"/>
      <c r="J19" s="146">
        <f t="shared" si="0"/>
        <v>127</v>
      </c>
      <c r="K19" s="146"/>
      <c r="L19" s="146"/>
      <c r="M19" s="146"/>
      <c r="N19" s="11"/>
      <c r="O19" s="74">
        <v>2</v>
      </c>
      <c r="P19" s="74"/>
      <c r="R19" s="81">
        <v>1</v>
      </c>
      <c r="S19" s="145"/>
      <c r="T19" s="145"/>
      <c r="U19" s="13"/>
      <c r="V19" s="119">
        <v>12</v>
      </c>
      <c r="W19" s="144"/>
      <c r="X19" s="144"/>
      <c r="Y19" s="13"/>
      <c r="Z19" s="119">
        <v>39</v>
      </c>
      <c r="AA19" s="144"/>
      <c r="AB19" s="144"/>
      <c r="AC19" s="13"/>
      <c r="AD19" s="143">
        <v>31</v>
      </c>
      <c r="AE19" s="144"/>
      <c r="AF19" s="144"/>
      <c r="AG19" s="13"/>
      <c r="AH19" s="143">
        <v>20</v>
      </c>
      <c r="AI19" s="144"/>
      <c r="AJ19" s="144"/>
      <c r="AK19" s="13"/>
      <c r="AL19" s="143">
        <v>12</v>
      </c>
      <c r="AM19" s="144"/>
      <c r="AN19" s="144"/>
      <c r="AO19" s="13"/>
      <c r="AP19" s="143">
        <v>7</v>
      </c>
      <c r="AQ19" s="144"/>
      <c r="AR19" s="144"/>
      <c r="AS19" s="13"/>
      <c r="AT19" s="143">
        <v>2</v>
      </c>
      <c r="AU19" s="144"/>
      <c r="AV19" s="144"/>
      <c r="AW19" s="81" t="s">
        <v>197</v>
      </c>
      <c r="AX19" s="145"/>
      <c r="AY19" s="145"/>
      <c r="AZ19" s="143">
        <v>1</v>
      </c>
      <c r="BA19" s="144"/>
      <c r="BB19" s="144"/>
    </row>
    <row r="20" spans="1:54" ht="19.5" customHeight="1" x14ac:dyDescent="0.15">
      <c r="C20" s="117" t="s">
        <v>86</v>
      </c>
      <c r="D20" s="117"/>
      <c r="E20" s="117"/>
      <c r="F20" s="117"/>
      <c r="G20" s="117"/>
      <c r="H20" s="117"/>
      <c r="I20" s="39"/>
      <c r="J20" s="146">
        <f t="shared" si="0"/>
        <v>90</v>
      </c>
      <c r="K20" s="146"/>
      <c r="L20" s="146"/>
      <c r="M20" s="146"/>
      <c r="O20" s="74">
        <v>1</v>
      </c>
      <c r="P20" s="74"/>
      <c r="R20" s="81" t="s">
        <v>197</v>
      </c>
      <c r="S20" s="145"/>
      <c r="T20" s="145"/>
      <c r="U20" s="43"/>
      <c r="V20" s="119">
        <v>1</v>
      </c>
      <c r="W20" s="144"/>
      <c r="X20" s="144"/>
      <c r="Y20" s="13"/>
      <c r="Z20" s="119">
        <v>21</v>
      </c>
      <c r="AA20" s="144"/>
      <c r="AB20" s="144"/>
      <c r="AC20" s="13"/>
      <c r="AD20" s="143">
        <v>28</v>
      </c>
      <c r="AE20" s="144"/>
      <c r="AF20" s="144"/>
      <c r="AG20" s="13"/>
      <c r="AH20" s="143">
        <v>18</v>
      </c>
      <c r="AI20" s="144"/>
      <c r="AJ20" s="144"/>
      <c r="AK20" s="43"/>
      <c r="AL20" s="143">
        <v>13</v>
      </c>
      <c r="AM20" s="144"/>
      <c r="AN20" s="144"/>
      <c r="AO20" s="43"/>
      <c r="AP20" s="143">
        <v>5</v>
      </c>
      <c r="AQ20" s="144"/>
      <c r="AR20" s="144"/>
      <c r="AS20" s="43"/>
      <c r="AT20" s="81" t="s">
        <v>197</v>
      </c>
      <c r="AU20" s="145"/>
      <c r="AV20" s="145"/>
      <c r="AW20" s="143">
        <v>2</v>
      </c>
      <c r="AX20" s="144"/>
      <c r="AY20" s="144"/>
      <c r="AZ20" s="143">
        <v>1</v>
      </c>
      <c r="BA20" s="144"/>
      <c r="BB20" s="144"/>
    </row>
    <row r="21" spans="1:54" ht="6.75" customHeight="1" x14ac:dyDescent="0.15">
      <c r="A21" s="6"/>
      <c r="J21" s="41"/>
      <c r="K21" s="6"/>
      <c r="L21" s="6"/>
      <c r="M21" s="6"/>
      <c r="N21" s="6"/>
    </row>
    <row r="22" spans="1:54" ht="4.1500000000000004" customHeight="1" x14ac:dyDescent="0.15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</row>
    <row r="23" spans="1:54" ht="13.5" customHeight="1" x14ac:dyDescent="0.15">
      <c r="AQ23" s="81" t="s">
        <v>33</v>
      </c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</row>
    <row r="24" spans="1:54" ht="13.5" customHeight="1" x14ac:dyDescent="0.15"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</row>
    <row r="25" spans="1:54" ht="6.75" customHeight="1" x14ac:dyDescent="0.15"/>
    <row r="26" spans="1:54" ht="15.75" customHeight="1" x14ac:dyDescent="0.15">
      <c r="B26" s="3" t="s">
        <v>122</v>
      </c>
    </row>
    <row r="27" spans="1:54" ht="15.75" customHeight="1" x14ac:dyDescent="0.15">
      <c r="AL27" s="81" t="s">
        <v>108</v>
      </c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</row>
    <row r="28" spans="1:54" ht="4.1500000000000004" customHeight="1" x14ac:dyDescent="0.15"/>
    <row r="29" spans="1:54" ht="15.75" customHeight="1" x14ac:dyDescent="0.15">
      <c r="A29" s="68" t="s">
        <v>109</v>
      </c>
      <c r="B29" s="68"/>
      <c r="C29" s="68"/>
      <c r="D29" s="68"/>
      <c r="E29" s="68"/>
      <c r="F29" s="68"/>
      <c r="G29" s="68"/>
      <c r="H29" s="68"/>
      <c r="I29" s="128"/>
      <c r="J29" s="127" t="s">
        <v>110</v>
      </c>
      <c r="K29" s="68"/>
      <c r="L29" s="68"/>
      <c r="M29" s="68"/>
      <c r="N29" s="128"/>
      <c r="O29" s="127" t="s">
        <v>123</v>
      </c>
      <c r="P29" s="68"/>
      <c r="Q29" s="68"/>
      <c r="R29" s="128"/>
      <c r="S29" s="127" t="s">
        <v>124</v>
      </c>
      <c r="T29" s="68"/>
      <c r="U29" s="68"/>
      <c r="V29" s="127" t="s">
        <v>16</v>
      </c>
      <c r="W29" s="68"/>
      <c r="X29" s="68"/>
      <c r="Y29" s="127" t="s">
        <v>126</v>
      </c>
      <c r="Z29" s="68"/>
      <c r="AA29" s="68"/>
      <c r="AB29" s="127" t="s">
        <v>127</v>
      </c>
      <c r="AC29" s="68"/>
      <c r="AD29" s="68"/>
      <c r="AE29" s="127" t="s">
        <v>128</v>
      </c>
      <c r="AF29" s="68"/>
      <c r="AG29" s="128"/>
      <c r="AH29" s="127" t="s">
        <v>104</v>
      </c>
      <c r="AI29" s="68"/>
      <c r="AJ29" s="128"/>
      <c r="AK29" s="129" t="s">
        <v>99</v>
      </c>
      <c r="AL29" s="129"/>
      <c r="AM29" s="129"/>
      <c r="AN29" s="131" t="s">
        <v>130</v>
      </c>
      <c r="AO29" s="131"/>
      <c r="AP29" s="131"/>
      <c r="AQ29" s="129" t="s">
        <v>131</v>
      </c>
      <c r="AR29" s="129"/>
      <c r="AS29" s="129"/>
      <c r="AT29" s="129" t="s">
        <v>132</v>
      </c>
      <c r="AU29" s="129"/>
      <c r="AV29" s="129"/>
      <c r="AW29" s="129" t="s">
        <v>103</v>
      </c>
      <c r="AX29" s="129"/>
      <c r="AY29" s="129"/>
      <c r="AZ29" s="129" t="s">
        <v>133</v>
      </c>
      <c r="BA29" s="129"/>
      <c r="BB29" s="127"/>
    </row>
    <row r="30" spans="1:54" ht="24" customHeight="1" x14ac:dyDescent="0.15">
      <c r="A30" s="70"/>
      <c r="B30" s="70"/>
      <c r="C30" s="70"/>
      <c r="D30" s="70"/>
      <c r="E30" s="70"/>
      <c r="F30" s="70"/>
      <c r="G30" s="70"/>
      <c r="H30" s="70"/>
      <c r="I30" s="90"/>
      <c r="J30" s="89"/>
      <c r="K30" s="70"/>
      <c r="L30" s="70"/>
      <c r="M30" s="70"/>
      <c r="N30" s="90"/>
      <c r="O30" s="89"/>
      <c r="P30" s="70"/>
      <c r="Q30" s="70"/>
      <c r="R30" s="90"/>
      <c r="S30" s="89"/>
      <c r="T30" s="70"/>
      <c r="U30" s="70"/>
      <c r="V30" s="89"/>
      <c r="W30" s="70"/>
      <c r="X30" s="70"/>
      <c r="Y30" s="89"/>
      <c r="Z30" s="70"/>
      <c r="AA30" s="70"/>
      <c r="AB30" s="89"/>
      <c r="AC30" s="70"/>
      <c r="AD30" s="70"/>
      <c r="AE30" s="89"/>
      <c r="AF30" s="70"/>
      <c r="AG30" s="90"/>
      <c r="AH30" s="89"/>
      <c r="AI30" s="70"/>
      <c r="AJ30" s="90"/>
      <c r="AK30" s="130"/>
      <c r="AL30" s="130"/>
      <c r="AM30" s="130"/>
      <c r="AN30" s="132"/>
      <c r="AO30" s="132"/>
      <c r="AP30" s="132"/>
      <c r="AQ30" s="130"/>
      <c r="AR30" s="130"/>
      <c r="AS30" s="130"/>
      <c r="AT30" s="130"/>
      <c r="AU30" s="130"/>
      <c r="AV30" s="130"/>
      <c r="AW30" s="130"/>
      <c r="AX30" s="130"/>
      <c r="AY30" s="130"/>
      <c r="AZ30" s="130"/>
      <c r="BA30" s="130"/>
      <c r="BB30" s="89"/>
    </row>
    <row r="31" spans="1:54" ht="5.25" customHeight="1" x14ac:dyDescent="0.15">
      <c r="B31" s="5"/>
      <c r="C31" s="5"/>
      <c r="D31" s="5"/>
      <c r="E31" s="5"/>
      <c r="F31" s="5"/>
      <c r="G31" s="5"/>
      <c r="H31" s="5"/>
      <c r="I31" s="5"/>
      <c r="J31" s="28"/>
      <c r="K31" s="30"/>
      <c r="L31" s="30"/>
      <c r="M31" s="4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</row>
    <row r="32" spans="1:54" ht="20.25" customHeight="1" x14ac:dyDescent="0.15">
      <c r="B32" s="8" t="s">
        <v>72</v>
      </c>
      <c r="F32" s="74"/>
      <c r="G32" s="74"/>
      <c r="I32" s="39"/>
      <c r="J32" s="21"/>
      <c r="K32" s="112">
        <f>SUM(K33:M45)</f>
        <v>1096</v>
      </c>
      <c r="L32" s="112"/>
      <c r="M32" s="112"/>
      <c r="N32" s="11"/>
      <c r="O32" s="81">
        <f>SUM(P33:Q45)</f>
        <v>87</v>
      </c>
      <c r="P32" s="81"/>
      <c r="Q32" s="81"/>
      <c r="R32" s="11"/>
      <c r="S32" s="81">
        <f>SUM(S33:U45)</f>
        <v>283</v>
      </c>
      <c r="T32" s="81"/>
      <c r="U32" s="81"/>
      <c r="V32" s="81">
        <f>SUM(V33:X45)</f>
        <v>259</v>
      </c>
      <c r="W32" s="81"/>
      <c r="X32" s="81"/>
      <c r="Y32" s="81">
        <f>SUM(Y33:AA45)</f>
        <v>225</v>
      </c>
      <c r="Z32" s="81"/>
      <c r="AA32" s="81"/>
      <c r="AB32" s="81">
        <f>SUM(AB33:AD45)</f>
        <v>77</v>
      </c>
      <c r="AC32" s="81"/>
      <c r="AD32" s="81"/>
      <c r="AE32" s="81">
        <f>SUM(AE33:AG45)</f>
        <v>71</v>
      </c>
      <c r="AF32" s="81"/>
      <c r="AG32" s="81"/>
      <c r="AH32" s="81">
        <f>SUM(AH33:AJ45)</f>
        <v>65</v>
      </c>
      <c r="AI32" s="81"/>
      <c r="AJ32" s="81"/>
      <c r="AK32" s="81">
        <f>SUM(AK33:AM45)</f>
        <v>14</v>
      </c>
      <c r="AL32" s="81"/>
      <c r="AM32" s="81"/>
      <c r="AN32" s="81">
        <f>SUM(AN33:AP45)</f>
        <v>10</v>
      </c>
      <c r="AO32" s="81"/>
      <c r="AP32" s="81"/>
      <c r="AQ32" s="81">
        <f>SUM(AQ33:AS45)</f>
        <v>4</v>
      </c>
      <c r="AR32" s="81"/>
      <c r="AS32" s="81"/>
      <c r="AT32" s="81">
        <f>SUM(AT33:AV45)</f>
        <v>1</v>
      </c>
      <c r="AU32" s="81"/>
      <c r="AV32" s="81"/>
      <c r="AW32" s="81" t="s">
        <v>197</v>
      </c>
      <c r="AX32" s="81"/>
      <c r="AY32" s="81"/>
      <c r="AZ32" s="81" t="s">
        <v>197</v>
      </c>
      <c r="BA32" s="81"/>
      <c r="BB32" s="81"/>
    </row>
    <row r="33" spans="1:54" ht="20.25" customHeight="1" x14ac:dyDescent="0.15">
      <c r="C33" s="117" t="s">
        <v>82</v>
      </c>
      <c r="D33" s="117"/>
      <c r="E33" s="117"/>
      <c r="F33" s="117"/>
      <c r="G33" s="117"/>
      <c r="H33" s="117"/>
      <c r="I33" s="39"/>
      <c r="J33" s="21"/>
      <c r="K33" s="112">
        <f t="shared" ref="K33:K45" si="1">SUM(P33,S33,V33,Y33,AB33,AE33,AH33,AK33,AN33,AQ33,AT33,AW33,AZ33)</f>
        <v>22</v>
      </c>
      <c r="L33" s="112"/>
      <c r="M33" s="112"/>
      <c r="N33" s="11"/>
      <c r="O33" s="11"/>
      <c r="P33" s="81">
        <v>6</v>
      </c>
      <c r="Q33" s="81"/>
      <c r="R33" s="11"/>
      <c r="S33" s="81">
        <v>6</v>
      </c>
      <c r="T33" s="81"/>
      <c r="U33" s="81"/>
      <c r="V33" s="81">
        <v>4</v>
      </c>
      <c r="W33" s="81"/>
      <c r="X33" s="81"/>
      <c r="Y33" s="81">
        <v>3</v>
      </c>
      <c r="Z33" s="81"/>
      <c r="AA33" s="81"/>
      <c r="AB33" s="81">
        <v>1</v>
      </c>
      <c r="AC33" s="81"/>
      <c r="AD33" s="81"/>
      <c r="AE33" s="81">
        <v>2</v>
      </c>
      <c r="AF33" s="81"/>
      <c r="AG33" s="81"/>
      <c r="AH33" s="81" t="s">
        <v>197</v>
      </c>
      <c r="AI33" s="81"/>
      <c r="AJ33" s="81"/>
      <c r="AK33" s="81" t="s">
        <v>197</v>
      </c>
      <c r="AL33" s="81"/>
      <c r="AM33" s="81"/>
      <c r="AN33" s="81" t="s">
        <v>197</v>
      </c>
      <c r="AO33" s="81"/>
      <c r="AP33" s="81"/>
      <c r="AQ33" s="81" t="s">
        <v>197</v>
      </c>
      <c r="AR33" s="81"/>
      <c r="AS33" s="81"/>
      <c r="AT33" s="81" t="s">
        <v>197</v>
      </c>
      <c r="AU33" s="81"/>
      <c r="AV33" s="81"/>
      <c r="AW33" s="81" t="s">
        <v>197</v>
      </c>
      <c r="AX33" s="81"/>
      <c r="AY33" s="81"/>
      <c r="AZ33" s="81" t="s">
        <v>197</v>
      </c>
      <c r="BA33" s="81"/>
      <c r="BB33" s="81"/>
    </row>
    <row r="34" spans="1:54" ht="20.25" customHeight="1" x14ac:dyDescent="0.15">
      <c r="C34" s="117" t="s">
        <v>58</v>
      </c>
      <c r="D34" s="117"/>
      <c r="E34" s="117"/>
      <c r="F34" s="117"/>
      <c r="G34" s="117"/>
      <c r="H34" s="117"/>
      <c r="I34" s="39"/>
      <c r="J34" s="21"/>
      <c r="K34" s="112">
        <f t="shared" si="1"/>
        <v>94</v>
      </c>
      <c r="L34" s="112"/>
      <c r="M34" s="112"/>
      <c r="N34" s="11"/>
      <c r="O34" s="11"/>
      <c r="P34" s="81">
        <v>6</v>
      </c>
      <c r="Q34" s="81"/>
      <c r="R34" s="11"/>
      <c r="S34" s="81">
        <v>21</v>
      </c>
      <c r="T34" s="81"/>
      <c r="U34" s="81"/>
      <c r="V34" s="81">
        <v>13</v>
      </c>
      <c r="W34" s="81"/>
      <c r="X34" s="81"/>
      <c r="Y34" s="81">
        <v>12</v>
      </c>
      <c r="Z34" s="81"/>
      <c r="AA34" s="81"/>
      <c r="AB34" s="81">
        <v>10</v>
      </c>
      <c r="AC34" s="81"/>
      <c r="AD34" s="81"/>
      <c r="AE34" s="81">
        <v>12</v>
      </c>
      <c r="AF34" s="81"/>
      <c r="AG34" s="81"/>
      <c r="AH34" s="81">
        <v>12</v>
      </c>
      <c r="AI34" s="81"/>
      <c r="AJ34" s="81"/>
      <c r="AK34" s="81">
        <v>4</v>
      </c>
      <c r="AL34" s="81"/>
      <c r="AM34" s="81"/>
      <c r="AN34" s="81">
        <v>2</v>
      </c>
      <c r="AO34" s="81"/>
      <c r="AP34" s="81"/>
      <c r="AQ34" s="81">
        <v>1</v>
      </c>
      <c r="AR34" s="81"/>
      <c r="AS34" s="81"/>
      <c r="AT34" s="81">
        <v>1</v>
      </c>
      <c r="AU34" s="81"/>
      <c r="AV34" s="81"/>
      <c r="AW34" s="81" t="s">
        <v>197</v>
      </c>
      <c r="AX34" s="81"/>
      <c r="AY34" s="81"/>
      <c r="AZ34" s="81" t="s">
        <v>197</v>
      </c>
      <c r="BA34" s="81"/>
      <c r="BB34" s="81"/>
    </row>
    <row r="35" spans="1:54" ht="20.25" customHeight="1" x14ac:dyDescent="0.15">
      <c r="C35" s="120" t="s">
        <v>59</v>
      </c>
      <c r="D35" s="120"/>
      <c r="E35" s="120"/>
      <c r="F35" s="120"/>
      <c r="G35" s="120"/>
      <c r="H35" s="120"/>
      <c r="I35" s="39"/>
      <c r="J35" s="21"/>
      <c r="K35" s="112">
        <f t="shared" si="1"/>
        <v>59</v>
      </c>
      <c r="L35" s="112"/>
      <c r="M35" s="112"/>
      <c r="N35" s="11"/>
      <c r="O35" s="11"/>
      <c r="P35" s="81">
        <v>7</v>
      </c>
      <c r="Q35" s="81"/>
      <c r="R35" s="11"/>
      <c r="S35" s="81">
        <v>18</v>
      </c>
      <c r="T35" s="81"/>
      <c r="U35" s="81"/>
      <c r="V35" s="81">
        <v>16</v>
      </c>
      <c r="W35" s="81"/>
      <c r="X35" s="81"/>
      <c r="Y35" s="81">
        <v>10</v>
      </c>
      <c r="Z35" s="81"/>
      <c r="AA35" s="81"/>
      <c r="AB35" s="81">
        <v>3</v>
      </c>
      <c r="AC35" s="81"/>
      <c r="AD35" s="81"/>
      <c r="AE35" s="81">
        <v>3</v>
      </c>
      <c r="AF35" s="81"/>
      <c r="AG35" s="81"/>
      <c r="AH35" s="81">
        <v>2</v>
      </c>
      <c r="AI35" s="81"/>
      <c r="AJ35" s="81"/>
      <c r="AK35" s="81" t="s">
        <v>197</v>
      </c>
      <c r="AL35" s="81"/>
      <c r="AM35" s="81"/>
      <c r="AN35" s="81" t="s">
        <v>197</v>
      </c>
      <c r="AO35" s="81"/>
      <c r="AP35" s="81"/>
      <c r="AQ35" s="81" t="s">
        <v>197</v>
      </c>
      <c r="AR35" s="81"/>
      <c r="AS35" s="81"/>
      <c r="AT35" s="81" t="s">
        <v>197</v>
      </c>
      <c r="AU35" s="81"/>
      <c r="AV35" s="81"/>
      <c r="AW35" s="81" t="s">
        <v>197</v>
      </c>
      <c r="AX35" s="81"/>
      <c r="AY35" s="81"/>
      <c r="AZ35" s="81" t="s">
        <v>197</v>
      </c>
      <c r="BA35" s="81"/>
      <c r="BB35" s="81"/>
    </row>
    <row r="36" spans="1:54" ht="20.25" customHeight="1" x14ac:dyDescent="0.15">
      <c r="C36" s="117" t="s">
        <v>83</v>
      </c>
      <c r="D36" s="117"/>
      <c r="E36" s="117"/>
      <c r="F36" s="117"/>
      <c r="G36" s="117"/>
      <c r="H36" s="117"/>
      <c r="I36" s="39"/>
      <c r="J36" s="21"/>
      <c r="K36" s="112">
        <f t="shared" si="1"/>
        <v>96</v>
      </c>
      <c r="L36" s="112"/>
      <c r="M36" s="112"/>
      <c r="N36" s="11"/>
      <c r="O36" s="11"/>
      <c r="P36" s="81">
        <v>18</v>
      </c>
      <c r="Q36" s="81"/>
      <c r="R36" s="11"/>
      <c r="S36" s="81">
        <v>23</v>
      </c>
      <c r="T36" s="81"/>
      <c r="U36" s="81"/>
      <c r="V36" s="81">
        <v>19</v>
      </c>
      <c r="W36" s="81"/>
      <c r="X36" s="81"/>
      <c r="Y36" s="81">
        <v>22</v>
      </c>
      <c r="Z36" s="81"/>
      <c r="AA36" s="81"/>
      <c r="AB36" s="81">
        <v>8</v>
      </c>
      <c r="AC36" s="81"/>
      <c r="AD36" s="81"/>
      <c r="AE36" s="81">
        <v>2</v>
      </c>
      <c r="AF36" s="81"/>
      <c r="AG36" s="81"/>
      <c r="AH36" s="81">
        <v>2</v>
      </c>
      <c r="AI36" s="81"/>
      <c r="AJ36" s="81"/>
      <c r="AK36" s="81" t="s">
        <v>197</v>
      </c>
      <c r="AL36" s="81"/>
      <c r="AM36" s="81"/>
      <c r="AN36" s="81">
        <v>2</v>
      </c>
      <c r="AO36" s="81"/>
      <c r="AP36" s="81"/>
      <c r="AQ36" s="81" t="s">
        <v>197</v>
      </c>
      <c r="AR36" s="81"/>
      <c r="AS36" s="81"/>
      <c r="AT36" s="81" t="s">
        <v>197</v>
      </c>
      <c r="AU36" s="81"/>
      <c r="AV36" s="81"/>
      <c r="AW36" s="81" t="s">
        <v>197</v>
      </c>
      <c r="AX36" s="81"/>
      <c r="AY36" s="81"/>
      <c r="AZ36" s="81" t="s">
        <v>197</v>
      </c>
      <c r="BA36" s="81"/>
      <c r="BB36" s="81"/>
    </row>
    <row r="37" spans="1:54" ht="20.25" customHeight="1" x14ac:dyDescent="0.15">
      <c r="C37" s="117" t="s">
        <v>44</v>
      </c>
      <c r="D37" s="117"/>
      <c r="E37" s="117"/>
      <c r="F37" s="117"/>
      <c r="G37" s="117"/>
      <c r="H37" s="117"/>
      <c r="I37" s="39"/>
      <c r="J37" s="21"/>
      <c r="K37" s="112">
        <f t="shared" si="1"/>
        <v>146</v>
      </c>
      <c r="L37" s="112"/>
      <c r="M37" s="112"/>
      <c r="N37" s="11"/>
      <c r="O37" s="11"/>
      <c r="P37" s="81">
        <v>10</v>
      </c>
      <c r="Q37" s="81"/>
      <c r="R37" s="11"/>
      <c r="S37" s="81">
        <v>31</v>
      </c>
      <c r="T37" s="81"/>
      <c r="U37" s="81"/>
      <c r="V37" s="81">
        <v>46</v>
      </c>
      <c r="W37" s="81"/>
      <c r="X37" s="81"/>
      <c r="Y37" s="81">
        <v>40</v>
      </c>
      <c r="Z37" s="81"/>
      <c r="AA37" s="81"/>
      <c r="AB37" s="81">
        <v>13</v>
      </c>
      <c r="AC37" s="81"/>
      <c r="AD37" s="81"/>
      <c r="AE37" s="81">
        <v>3</v>
      </c>
      <c r="AF37" s="81"/>
      <c r="AG37" s="81"/>
      <c r="AH37" s="81">
        <v>2</v>
      </c>
      <c r="AI37" s="81"/>
      <c r="AJ37" s="81"/>
      <c r="AK37" s="81">
        <v>1</v>
      </c>
      <c r="AL37" s="81"/>
      <c r="AM37" s="81"/>
      <c r="AN37" s="81" t="s">
        <v>197</v>
      </c>
      <c r="AO37" s="81"/>
      <c r="AP37" s="81"/>
      <c r="AQ37" s="81" t="s">
        <v>197</v>
      </c>
      <c r="AR37" s="81"/>
      <c r="AS37" s="81"/>
      <c r="AT37" s="81" t="s">
        <v>197</v>
      </c>
      <c r="AU37" s="81"/>
      <c r="AV37" s="81"/>
      <c r="AW37" s="81" t="s">
        <v>197</v>
      </c>
      <c r="AX37" s="81"/>
      <c r="AY37" s="81"/>
      <c r="AZ37" s="81" t="s">
        <v>197</v>
      </c>
      <c r="BA37" s="81"/>
      <c r="BB37" s="81"/>
    </row>
    <row r="38" spans="1:54" ht="20.25" customHeight="1" x14ac:dyDescent="0.15">
      <c r="C38" s="117" t="s">
        <v>1</v>
      </c>
      <c r="D38" s="117"/>
      <c r="E38" s="117"/>
      <c r="F38" s="117"/>
      <c r="G38" s="117"/>
      <c r="H38" s="117"/>
      <c r="I38" s="39"/>
      <c r="J38" s="21"/>
      <c r="K38" s="112">
        <f t="shared" si="1"/>
        <v>150</v>
      </c>
      <c r="L38" s="112"/>
      <c r="M38" s="112"/>
      <c r="N38" s="11"/>
      <c r="O38" s="11"/>
      <c r="P38" s="81">
        <v>8</v>
      </c>
      <c r="Q38" s="81"/>
      <c r="R38" s="11"/>
      <c r="S38" s="81">
        <v>43</v>
      </c>
      <c r="T38" s="81"/>
      <c r="U38" s="81"/>
      <c r="V38" s="81">
        <v>42</v>
      </c>
      <c r="W38" s="81"/>
      <c r="X38" s="81"/>
      <c r="Y38" s="81">
        <v>33</v>
      </c>
      <c r="Z38" s="81"/>
      <c r="AA38" s="81"/>
      <c r="AB38" s="81">
        <v>5</v>
      </c>
      <c r="AC38" s="81"/>
      <c r="AD38" s="81"/>
      <c r="AE38" s="81">
        <v>13</v>
      </c>
      <c r="AF38" s="81"/>
      <c r="AG38" s="81"/>
      <c r="AH38" s="81">
        <v>6</v>
      </c>
      <c r="AI38" s="81"/>
      <c r="AJ38" s="81"/>
      <c r="AK38" s="81" t="s">
        <v>197</v>
      </c>
      <c r="AL38" s="81"/>
      <c r="AM38" s="81"/>
      <c r="AN38" s="81" t="s">
        <v>197</v>
      </c>
      <c r="AO38" s="81"/>
      <c r="AP38" s="81"/>
      <c r="AQ38" s="81" t="s">
        <v>197</v>
      </c>
      <c r="AR38" s="81"/>
      <c r="AS38" s="81"/>
      <c r="AT38" s="81" t="s">
        <v>197</v>
      </c>
      <c r="AU38" s="81"/>
      <c r="AV38" s="81"/>
      <c r="AW38" s="81" t="s">
        <v>197</v>
      </c>
      <c r="AX38" s="81"/>
      <c r="AY38" s="81"/>
      <c r="AZ38" s="81" t="s">
        <v>197</v>
      </c>
      <c r="BA38" s="81"/>
      <c r="BB38" s="81"/>
    </row>
    <row r="39" spans="1:54" ht="20.25" customHeight="1" x14ac:dyDescent="0.15">
      <c r="C39" s="117" t="s">
        <v>49</v>
      </c>
      <c r="D39" s="117"/>
      <c r="E39" s="117"/>
      <c r="F39" s="117"/>
      <c r="G39" s="117"/>
      <c r="H39" s="117"/>
      <c r="I39" s="39"/>
      <c r="J39" s="21"/>
      <c r="K39" s="112">
        <f t="shared" si="1"/>
        <v>56</v>
      </c>
      <c r="L39" s="112"/>
      <c r="M39" s="112"/>
      <c r="N39" s="11"/>
      <c r="O39" s="11"/>
      <c r="P39" s="81">
        <v>7</v>
      </c>
      <c r="Q39" s="81"/>
      <c r="R39" s="11"/>
      <c r="S39" s="81">
        <v>27</v>
      </c>
      <c r="T39" s="81"/>
      <c r="U39" s="81"/>
      <c r="V39" s="81">
        <v>13</v>
      </c>
      <c r="W39" s="81"/>
      <c r="X39" s="81"/>
      <c r="Y39" s="81">
        <v>2</v>
      </c>
      <c r="Z39" s="81"/>
      <c r="AA39" s="81"/>
      <c r="AB39" s="81">
        <v>2</v>
      </c>
      <c r="AC39" s="81"/>
      <c r="AD39" s="81"/>
      <c r="AE39" s="81">
        <v>1</v>
      </c>
      <c r="AF39" s="81"/>
      <c r="AG39" s="81"/>
      <c r="AH39" s="81">
        <v>4</v>
      </c>
      <c r="AI39" s="81"/>
      <c r="AJ39" s="81"/>
      <c r="AK39" s="81" t="s">
        <v>197</v>
      </c>
      <c r="AL39" s="81"/>
      <c r="AM39" s="81"/>
      <c r="AN39" s="81" t="s">
        <v>197</v>
      </c>
      <c r="AO39" s="81"/>
      <c r="AP39" s="81"/>
      <c r="AQ39" s="81" t="s">
        <v>197</v>
      </c>
      <c r="AR39" s="81"/>
      <c r="AS39" s="81"/>
      <c r="AT39" s="81" t="s">
        <v>197</v>
      </c>
      <c r="AU39" s="81"/>
      <c r="AV39" s="81"/>
      <c r="AW39" s="81" t="s">
        <v>197</v>
      </c>
      <c r="AX39" s="81"/>
      <c r="AY39" s="81"/>
      <c r="AZ39" s="81" t="s">
        <v>197</v>
      </c>
      <c r="BA39" s="81"/>
      <c r="BB39" s="81"/>
    </row>
    <row r="40" spans="1:54" ht="20.25" customHeight="1" x14ac:dyDescent="0.15">
      <c r="C40" s="117" t="s">
        <v>120</v>
      </c>
      <c r="D40" s="117"/>
      <c r="E40" s="117"/>
      <c r="F40" s="117"/>
      <c r="G40" s="117"/>
      <c r="H40" s="117"/>
      <c r="I40" s="39"/>
      <c r="J40" s="21"/>
      <c r="K40" s="112">
        <f t="shared" si="1"/>
        <v>50</v>
      </c>
      <c r="L40" s="112"/>
      <c r="M40" s="112"/>
      <c r="N40" s="11"/>
      <c r="O40" s="11"/>
      <c r="P40" s="81">
        <v>6</v>
      </c>
      <c r="Q40" s="81"/>
      <c r="R40" s="11"/>
      <c r="S40" s="81">
        <v>17</v>
      </c>
      <c r="T40" s="81"/>
      <c r="U40" s="81"/>
      <c r="V40" s="81">
        <v>12</v>
      </c>
      <c r="W40" s="81"/>
      <c r="X40" s="81"/>
      <c r="Y40" s="81">
        <v>6</v>
      </c>
      <c r="Z40" s="81"/>
      <c r="AA40" s="81"/>
      <c r="AB40" s="81">
        <v>4</v>
      </c>
      <c r="AC40" s="81"/>
      <c r="AD40" s="81"/>
      <c r="AE40" s="81">
        <v>3</v>
      </c>
      <c r="AF40" s="81"/>
      <c r="AG40" s="81"/>
      <c r="AH40" s="81">
        <v>1</v>
      </c>
      <c r="AI40" s="81"/>
      <c r="AJ40" s="81"/>
      <c r="AK40" s="81" t="s">
        <v>197</v>
      </c>
      <c r="AL40" s="81"/>
      <c r="AM40" s="81"/>
      <c r="AN40" s="81" t="s">
        <v>197</v>
      </c>
      <c r="AO40" s="81"/>
      <c r="AP40" s="81"/>
      <c r="AQ40" s="81">
        <v>1</v>
      </c>
      <c r="AR40" s="81"/>
      <c r="AS40" s="81"/>
      <c r="AT40" s="81" t="s">
        <v>197</v>
      </c>
      <c r="AU40" s="81"/>
      <c r="AV40" s="81"/>
      <c r="AW40" s="81" t="s">
        <v>197</v>
      </c>
      <c r="AX40" s="81"/>
      <c r="AY40" s="81"/>
      <c r="AZ40" s="81" t="s">
        <v>197</v>
      </c>
      <c r="BA40" s="81"/>
      <c r="BB40" s="81"/>
    </row>
    <row r="41" spans="1:54" ht="20.25" customHeight="1" x14ac:dyDescent="0.15">
      <c r="C41" s="117" t="s">
        <v>121</v>
      </c>
      <c r="D41" s="117"/>
      <c r="E41" s="117"/>
      <c r="F41" s="117"/>
      <c r="G41" s="117"/>
      <c r="H41" s="117"/>
      <c r="I41" s="39"/>
      <c r="J41" s="21"/>
      <c r="K41" s="112">
        <f t="shared" si="1"/>
        <v>66</v>
      </c>
      <c r="L41" s="112"/>
      <c r="M41" s="112"/>
      <c r="N41" s="11"/>
      <c r="O41" s="11"/>
      <c r="P41" s="81">
        <v>3</v>
      </c>
      <c r="Q41" s="81"/>
      <c r="R41" s="11"/>
      <c r="S41" s="81">
        <v>24</v>
      </c>
      <c r="T41" s="81"/>
      <c r="U41" s="81"/>
      <c r="V41" s="81">
        <v>16</v>
      </c>
      <c r="W41" s="81"/>
      <c r="X41" s="81"/>
      <c r="Y41" s="81">
        <v>15</v>
      </c>
      <c r="Z41" s="81"/>
      <c r="AA41" s="81"/>
      <c r="AB41" s="81">
        <v>4</v>
      </c>
      <c r="AC41" s="81"/>
      <c r="AD41" s="81"/>
      <c r="AE41" s="81">
        <v>1</v>
      </c>
      <c r="AF41" s="81"/>
      <c r="AG41" s="81"/>
      <c r="AH41" s="81">
        <v>2</v>
      </c>
      <c r="AI41" s="81"/>
      <c r="AJ41" s="81"/>
      <c r="AK41" s="81">
        <v>1</v>
      </c>
      <c r="AL41" s="81"/>
      <c r="AM41" s="81"/>
      <c r="AN41" s="81" t="s">
        <v>197</v>
      </c>
      <c r="AO41" s="81"/>
      <c r="AP41" s="81"/>
      <c r="AQ41" s="81" t="s">
        <v>197</v>
      </c>
      <c r="AR41" s="81"/>
      <c r="AS41" s="81"/>
      <c r="AT41" s="81" t="s">
        <v>197</v>
      </c>
      <c r="AU41" s="81"/>
      <c r="AV41" s="81"/>
      <c r="AW41" s="81" t="s">
        <v>197</v>
      </c>
      <c r="AX41" s="81"/>
      <c r="AY41" s="81"/>
      <c r="AZ41" s="81" t="s">
        <v>197</v>
      </c>
      <c r="BA41" s="81"/>
      <c r="BB41" s="81"/>
    </row>
    <row r="42" spans="1:54" ht="20.25" customHeight="1" x14ac:dyDescent="0.15">
      <c r="C42" s="117" t="s">
        <v>40</v>
      </c>
      <c r="D42" s="117"/>
      <c r="E42" s="117"/>
      <c r="F42" s="117"/>
      <c r="G42" s="117"/>
      <c r="H42" s="117"/>
      <c r="I42" s="39"/>
      <c r="J42" s="21"/>
      <c r="K42" s="112">
        <f t="shared" si="1"/>
        <v>5</v>
      </c>
      <c r="L42" s="112"/>
      <c r="M42" s="112"/>
      <c r="N42" s="11"/>
      <c r="O42" s="11"/>
      <c r="P42" s="81">
        <v>3</v>
      </c>
      <c r="Q42" s="81"/>
      <c r="R42" s="11"/>
      <c r="S42" s="81">
        <v>2</v>
      </c>
      <c r="T42" s="81"/>
      <c r="U42" s="81"/>
      <c r="V42" s="81" t="s">
        <v>197</v>
      </c>
      <c r="W42" s="81"/>
      <c r="X42" s="81"/>
      <c r="Y42" s="81" t="s">
        <v>197</v>
      </c>
      <c r="Z42" s="81"/>
      <c r="AA42" s="81"/>
      <c r="AB42" s="81" t="s">
        <v>197</v>
      </c>
      <c r="AC42" s="81"/>
      <c r="AD42" s="81"/>
      <c r="AE42" s="81" t="s">
        <v>197</v>
      </c>
      <c r="AF42" s="81"/>
      <c r="AG42" s="81"/>
      <c r="AH42" s="81" t="s">
        <v>197</v>
      </c>
      <c r="AI42" s="81"/>
      <c r="AJ42" s="81"/>
      <c r="AK42" s="81" t="s">
        <v>197</v>
      </c>
      <c r="AL42" s="81"/>
      <c r="AM42" s="81"/>
      <c r="AN42" s="81" t="s">
        <v>197</v>
      </c>
      <c r="AO42" s="81"/>
      <c r="AP42" s="81"/>
      <c r="AQ42" s="81" t="s">
        <v>197</v>
      </c>
      <c r="AR42" s="81"/>
      <c r="AS42" s="81"/>
      <c r="AT42" s="81" t="s">
        <v>197</v>
      </c>
      <c r="AU42" s="81"/>
      <c r="AV42" s="81"/>
      <c r="AW42" s="81" t="s">
        <v>197</v>
      </c>
      <c r="AX42" s="81"/>
      <c r="AY42" s="81"/>
      <c r="AZ42" s="81" t="s">
        <v>197</v>
      </c>
      <c r="BA42" s="81"/>
      <c r="BB42" s="81"/>
    </row>
    <row r="43" spans="1:54" ht="20.25" customHeight="1" x14ac:dyDescent="0.15">
      <c r="C43" s="117" t="s">
        <v>113</v>
      </c>
      <c r="D43" s="117"/>
      <c r="E43" s="117"/>
      <c r="F43" s="117"/>
      <c r="G43" s="117"/>
      <c r="H43" s="117"/>
      <c r="I43" s="39"/>
      <c r="J43" s="21"/>
      <c r="K43" s="112">
        <f t="shared" si="1"/>
        <v>135</v>
      </c>
      <c r="L43" s="112"/>
      <c r="M43" s="112"/>
      <c r="N43" s="11"/>
      <c r="O43" s="11"/>
      <c r="P43" s="81">
        <v>6</v>
      </c>
      <c r="Q43" s="81"/>
      <c r="R43" s="11"/>
      <c r="S43" s="81">
        <v>32</v>
      </c>
      <c r="T43" s="81"/>
      <c r="U43" s="81"/>
      <c r="V43" s="81">
        <v>27</v>
      </c>
      <c r="W43" s="81"/>
      <c r="X43" s="81"/>
      <c r="Y43" s="81">
        <v>33</v>
      </c>
      <c r="Z43" s="81"/>
      <c r="AA43" s="81"/>
      <c r="AB43" s="81">
        <v>9</v>
      </c>
      <c r="AC43" s="81"/>
      <c r="AD43" s="81"/>
      <c r="AE43" s="81">
        <v>15</v>
      </c>
      <c r="AF43" s="81"/>
      <c r="AG43" s="81"/>
      <c r="AH43" s="81">
        <v>10</v>
      </c>
      <c r="AI43" s="81"/>
      <c r="AJ43" s="81"/>
      <c r="AK43" s="81">
        <v>1</v>
      </c>
      <c r="AL43" s="81"/>
      <c r="AM43" s="81"/>
      <c r="AN43" s="81">
        <v>1</v>
      </c>
      <c r="AO43" s="81"/>
      <c r="AP43" s="81"/>
      <c r="AQ43" s="81">
        <v>1</v>
      </c>
      <c r="AR43" s="81"/>
      <c r="AS43" s="81"/>
      <c r="AT43" s="81" t="s">
        <v>197</v>
      </c>
      <c r="AU43" s="81"/>
      <c r="AV43" s="81"/>
      <c r="AW43" s="81" t="s">
        <v>197</v>
      </c>
      <c r="AX43" s="81"/>
      <c r="AY43" s="81"/>
      <c r="AZ43" s="81" t="s">
        <v>197</v>
      </c>
      <c r="BA43" s="81"/>
      <c r="BB43" s="81"/>
    </row>
    <row r="44" spans="1:54" ht="20.25" customHeight="1" x14ac:dyDescent="0.15">
      <c r="C44" s="117" t="s">
        <v>85</v>
      </c>
      <c r="D44" s="117"/>
      <c r="E44" s="117"/>
      <c r="F44" s="117"/>
      <c r="G44" s="117"/>
      <c r="H44" s="117"/>
      <c r="I44" s="39"/>
      <c r="J44" s="21"/>
      <c r="K44" s="112">
        <f t="shared" si="1"/>
        <v>127</v>
      </c>
      <c r="L44" s="112"/>
      <c r="M44" s="112"/>
      <c r="N44" s="11"/>
      <c r="O44" s="11"/>
      <c r="P44" s="81">
        <v>4</v>
      </c>
      <c r="Q44" s="81"/>
      <c r="R44" s="11"/>
      <c r="S44" s="81">
        <v>20</v>
      </c>
      <c r="T44" s="81"/>
      <c r="U44" s="81"/>
      <c r="V44" s="81">
        <v>23</v>
      </c>
      <c r="W44" s="81"/>
      <c r="X44" s="81"/>
      <c r="Y44" s="81">
        <v>27</v>
      </c>
      <c r="Z44" s="81"/>
      <c r="AA44" s="81"/>
      <c r="AB44" s="81">
        <v>13</v>
      </c>
      <c r="AC44" s="81"/>
      <c r="AD44" s="81"/>
      <c r="AE44" s="81">
        <v>11</v>
      </c>
      <c r="AF44" s="81"/>
      <c r="AG44" s="81"/>
      <c r="AH44" s="81">
        <v>17</v>
      </c>
      <c r="AI44" s="81"/>
      <c r="AJ44" s="81"/>
      <c r="AK44" s="81">
        <v>7</v>
      </c>
      <c r="AL44" s="81"/>
      <c r="AM44" s="81"/>
      <c r="AN44" s="81">
        <v>5</v>
      </c>
      <c r="AO44" s="81"/>
      <c r="AP44" s="81"/>
      <c r="AQ44" s="81" t="s">
        <v>197</v>
      </c>
      <c r="AR44" s="81"/>
      <c r="AS44" s="81"/>
      <c r="AT44" s="81" t="s">
        <v>197</v>
      </c>
      <c r="AU44" s="81"/>
      <c r="AV44" s="81"/>
      <c r="AW44" s="81" t="s">
        <v>197</v>
      </c>
      <c r="AX44" s="81"/>
      <c r="AY44" s="81"/>
      <c r="AZ44" s="81" t="s">
        <v>197</v>
      </c>
      <c r="BA44" s="81"/>
      <c r="BB44" s="81"/>
    </row>
    <row r="45" spans="1:54" ht="20.25" customHeight="1" x14ac:dyDescent="0.15">
      <c r="C45" s="117" t="s">
        <v>86</v>
      </c>
      <c r="D45" s="117"/>
      <c r="E45" s="117"/>
      <c r="F45" s="117"/>
      <c r="G45" s="117"/>
      <c r="H45" s="117"/>
      <c r="I45" s="39"/>
      <c r="J45" s="21"/>
      <c r="K45" s="112">
        <f t="shared" si="1"/>
        <v>90</v>
      </c>
      <c r="L45" s="112"/>
      <c r="M45" s="112"/>
      <c r="N45" s="11"/>
      <c r="O45" s="11"/>
      <c r="P45" s="81">
        <v>3</v>
      </c>
      <c r="Q45" s="81"/>
      <c r="R45" s="11"/>
      <c r="S45" s="81">
        <v>19</v>
      </c>
      <c r="T45" s="81"/>
      <c r="U45" s="81"/>
      <c r="V45" s="81">
        <v>28</v>
      </c>
      <c r="W45" s="81"/>
      <c r="X45" s="81"/>
      <c r="Y45" s="81">
        <v>22</v>
      </c>
      <c r="Z45" s="81"/>
      <c r="AA45" s="81"/>
      <c r="AB45" s="81">
        <v>5</v>
      </c>
      <c r="AC45" s="81"/>
      <c r="AD45" s="81"/>
      <c r="AE45" s="81">
        <v>5</v>
      </c>
      <c r="AF45" s="81"/>
      <c r="AG45" s="81"/>
      <c r="AH45" s="81">
        <v>7</v>
      </c>
      <c r="AI45" s="81"/>
      <c r="AJ45" s="81"/>
      <c r="AK45" s="81" t="s">
        <v>197</v>
      </c>
      <c r="AL45" s="81"/>
      <c r="AM45" s="81"/>
      <c r="AN45" s="81" t="s">
        <v>197</v>
      </c>
      <c r="AO45" s="81"/>
      <c r="AP45" s="81"/>
      <c r="AQ45" s="81">
        <v>1</v>
      </c>
      <c r="AR45" s="81"/>
      <c r="AS45" s="81"/>
      <c r="AT45" s="81" t="s">
        <v>197</v>
      </c>
      <c r="AU45" s="81"/>
      <c r="AV45" s="81"/>
      <c r="AW45" s="81" t="s">
        <v>197</v>
      </c>
      <c r="AX45" s="81"/>
      <c r="AY45" s="81"/>
      <c r="AZ45" s="81" t="s">
        <v>197</v>
      </c>
      <c r="BA45" s="81"/>
      <c r="BB45" s="81"/>
    </row>
    <row r="46" spans="1:54" ht="6" customHeight="1" x14ac:dyDescent="0.15">
      <c r="A46" s="6"/>
      <c r="J46" s="41"/>
      <c r="K46" s="6"/>
      <c r="L46" s="6"/>
      <c r="M46" s="6"/>
    </row>
    <row r="47" spans="1:54" ht="4.1500000000000004" customHeight="1" x14ac:dyDescent="0.15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</row>
    <row r="48" spans="1:54" ht="12" customHeight="1" x14ac:dyDescent="0.15">
      <c r="AQ48" s="81" t="s">
        <v>33</v>
      </c>
      <c r="AR48" s="81"/>
      <c r="AS48" s="81"/>
      <c r="AT48" s="81"/>
      <c r="AU48" s="81"/>
      <c r="AV48" s="81"/>
      <c r="AW48" s="81"/>
      <c r="AX48" s="81"/>
      <c r="AY48" s="81"/>
      <c r="AZ48" s="81"/>
      <c r="BA48" s="81"/>
      <c r="BB48" s="81"/>
    </row>
    <row r="49" ht="12" customHeight="1" x14ac:dyDescent="0.15"/>
    <row r="50" ht="12" customHeight="1" x14ac:dyDescent="0.15"/>
    <row r="51" ht="15" customHeight="1" x14ac:dyDescent="0.15"/>
    <row r="52" ht="15" customHeight="1" x14ac:dyDescent="0.15"/>
    <row r="54" ht="6.75" customHeight="1" x14ac:dyDescent="0.15"/>
    <row r="55" ht="21.75" customHeight="1" x14ac:dyDescent="0.15"/>
    <row r="56" ht="21.75" customHeight="1" x14ac:dyDescent="0.15"/>
    <row r="57" ht="6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6.75" customHeight="1" x14ac:dyDescent="0.15"/>
    <row r="73" ht="6.75" customHeight="1" x14ac:dyDescent="0.15"/>
    <row r="74" ht="12" customHeight="1" x14ac:dyDescent="0.15"/>
  </sheetData>
  <mergeCells count="424">
    <mergeCell ref="Z8:AB8"/>
    <mergeCell ref="AD8:AF8"/>
    <mergeCell ref="AH8:AJ8"/>
    <mergeCell ref="AL8:AN8"/>
    <mergeCell ref="AL2:BB2"/>
    <mergeCell ref="F7:G7"/>
    <mergeCell ref="J7:M7"/>
    <mergeCell ref="O7:P7"/>
    <mergeCell ref="R7:T7"/>
    <mergeCell ref="V7:X7"/>
    <mergeCell ref="Z7:AB7"/>
    <mergeCell ref="AD7:AF7"/>
    <mergeCell ref="AH7:AJ7"/>
    <mergeCell ref="AL7:AN7"/>
    <mergeCell ref="AP7:AR7"/>
    <mergeCell ref="AT7:AV7"/>
    <mergeCell ref="AW7:AY7"/>
    <mergeCell ref="AZ7:BB7"/>
    <mergeCell ref="AH10:AJ10"/>
    <mergeCell ref="AL10:AN10"/>
    <mergeCell ref="AP8:AR8"/>
    <mergeCell ref="AT8:AV8"/>
    <mergeCell ref="AW8:AY8"/>
    <mergeCell ref="AZ8:BB8"/>
    <mergeCell ref="C9:H9"/>
    <mergeCell ref="J9:M9"/>
    <mergeCell ref="O9:P9"/>
    <mergeCell ref="R9:T9"/>
    <mergeCell ref="V9:X9"/>
    <mergeCell ref="Z9:AB9"/>
    <mergeCell ref="AD9:AF9"/>
    <mergeCell ref="AH9:AJ9"/>
    <mergeCell ref="AL9:AN9"/>
    <mergeCell ref="AP9:AR9"/>
    <mergeCell ref="AT9:AV9"/>
    <mergeCell ref="AW9:AY9"/>
    <mergeCell ref="AZ9:BB9"/>
    <mergeCell ref="C8:H8"/>
    <mergeCell ref="J8:M8"/>
    <mergeCell ref="O8:P8"/>
    <mergeCell ref="R8:T8"/>
    <mergeCell ref="V8:X8"/>
    <mergeCell ref="AP10:AR10"/>
    <mergeCell ref="AT10:AV10"/>
    <mergeCell ref="AW10:AY10"/>
    <mergeCell ref="AZ10:BB10"/>
    <mergeCell ref="C11:H11"/>
    <mergeCell ref="J11:M11"/>
    <mergeCell ref="O11:P11"/>
    <mergeCell ref="R11:T11"/>
    <mergeCell ref="V11:X11"/>
    <mergeCell ref="Z11:AB11"/>
    <mergeCell ref="AD11:AF11"/>
    <mergeCell ref="AH11:AJ11"/>
    <mergeCell ref="AL11:AN11"/>
    <mergeCell ref="AP11:AR11"/>
    <mergeCell ref="AT11:AV11"/>
    <mergeCell ref="AW11:AY11"/>
    <mergeCell ref="AZ11:BB11"/>
    <mergeCell ref="C10:H10"/>
    <mergeCell ref="J10:M10"/>
    <mergeCell ref="O10:P10"/>
    <mergeCell ref="R10:T10"/>
    <mergeCell ref="V10:X10"/>
    <mergeCell ref="Z10:AB10"/>
    <mergeCell ref="AD10:AF10"/>
    <mergeCell ref="AZ12:BB12"/>
    <mergeCell ref="C13:H13"/>
    <mergeCell ref="J13:M13"/>
    <mergeCell ref="O13:P13"/>
    <mergeCell ref="R13:T13"/>
    <mergeCell ref="V13:X13"/>
    <mergeCell ref="Z13:AB13"/>
    <mergeCell ref="AD13:AF13"/>
    <mergeCell ref="AH13:AJ13"/>
    <mergeCell ref="AL13:AN13"/>
    <mergeCell ref="AP13:AR13"/>
    <mergeCell ref="AT13:AV13"/>
    <mergeCell ref="AW13:AY13"/>
    <mergeCell ref="AZ13:BB13"/>
    <mergeCell ref="C12:H12"/>
    <mergeCell ref="J12:M12"/>
    <mergeCell ref="O12:P12"/>
    <mergeCell ref="R12:T12"/>
    <mergeCell ref="V12:X12"/>
    <mergeCell ref="Z12:AB12"/>
    <mergeCell ref="AD12:AF12"/>
    <mergeCell ref="AH12:AJ12"/>
    <mergeCell ref="AL12:AN12"/>
    <mergeCell ref="R14:T14"/>
    <mergeCell ref="V14:X14"/>
    <mergeCell ref="Z14:AB14"/>
    <mergeCell ref="AD14:AF14"/>
    <mergeCell ref="AH14:AJ14"/>
    <mergeCell ref="AL14:AN14"/>
    <mergeCell ref="AP12:AR12"/>
    <mergeCell ref="AT12:AV12"/>
    <mergeCell ref="AW12:AY12"/>
    <mergeCell ref="Z16:AB16"/>
    <mergeCell ref="AD16:AF16"/>
    <mergeCell ref="AH16:AJ16"/>
    <mergeCell ref="AL16:AN16"/>
    <mergeCell ref="AP14:AR14"/>
    <mergeCell ref="AT14:AV14"/>
    <mergeCell ref="AW14:AY14"/>
    <mergeCell ref="AZ14:BB14"/>
    <mergeCell ref="C15:H15"/>
    <mergeCell ref="J15:M15"/>
    <mergeCell ref="O15:P15"/>
    <mergeCell ref="R15:T15"/>
    <mergeCell ref="V15:X15"/>
    <mergeCell ref="Z15:AB15"/>
    <mergeCell ref="AD15:AF15"/>
    <mergeCell ref="AH15:AJ15"/>
    <mergeCell ref="AL15:AN15"/>
    <mergeCell ref="AP15:AR15"/>
    <mergeCell ref="AT15:AV15"/>
    <mergeCell ref="AW15:AY15"/>
    <mergeCell ref="AZ15:BB15"/>
    <mergeCell ref="C14:H14"/>
    <mergeCell ref="J14:M14"/>
    <mergeCell ref="O14:P14"/>
    <mergeCell ref="AH18:AJ18"/>
    <mergeCell ref="AL18:AN18"/>
    <mergeCell ref="AP16:AR16"/>
    <mergeCell ref="AT16:AV16"/>
    <mergeCell ref="AW16:AY16"/>
    <mergeCell ref="AZ16:BB16"/>
    <mergeCell ref="C17:H17"/>
    <mergeCell ref="J17:M17"/>
    <mergeCell ref="O17:P17"/>
    <mergeCell ref="R17:T17"/>
    <mergeCell ref="V17:X17"/>
    <mergeCell ref="Z17:AB17"/>
    <mergeCell ref="AD17:AF17"/>
    <mergeCell ref="AH17:AJ17"/>
    <mergeCell ref="AL17:AN17"/>
    <mergeCell ref="AP17:AR17"/>
    <mergeCell ref="AT17:AV17"/>
    <mergeCell ref="AW17:AY17"/>
    <mergeCell ref="AZ17:BB17"/>
    <mergeCell ref="C16:H16"/>
    <mergeCell ref="J16:M16"/>
    <mergeCell ref="O16:P16"/>
    <mergeCell ref="R16:T16"/>
    <mergeCell ref="V16:X16"/>
    <mergeCell ref="AP18:AR18"/>
    <mergeCell ref="AT18:AV18"/>
    <mergeCell ref="AW18:AY18"/>
    <mergeCell ref="AZ18:BB18"/>
    <mergeCell ref="C19:H19"/>
    <mergeCell ref="J19:M19"/>
    <mergeCell ref="O19:P19"/>
    <mergeCell ref="R19:T19"/>
    <mergeCell ref="V19:X19"/>
    <mergeCell ref="Z19:AB19"/>
    <mergeCell ref="AD19:AF19"/>
    <mergeCell ref="AH19:AJ19"/>
    <mergeCell ref="AL19:AN19"/>
    <mergeCell ref="AP19:AR19"/>
    <mergeCell ref="AT19:AV19"/>
    <mergeCell ref="AW19:AY19"/>
    <mergeCell ref="AZ19:BB19"/>
    <mergeCell ref="C18:H18"/>
    <mergeCell ref="J18:M18"/>
    <mergeCell ref="O18:P18"/>
    <mergeCell ref="R18:T18"/>
    <mergeCell ref="V18:X18"/>
    <mergeCell ref="Z18:AB18"/>
    <mergeCell ref="AD18:AF18"/>
    <mergeCell ref="C20:H20"/>
    <mergeCell ref="J20:M20"/>
    <mergeCell ref="O20:P20"/>
    <mergeCell ref="R20:T20"/>
    <mergeCell ref="V20:X20"/>
    <mergeCell ref="Z20:AB20"/>
    <mergeCell ref="AD20:AF20"/>
    <mergeCell ref="AH20:AJ20"/>
    <mergeCell ref="AL20:AN20"/>
    <mergeCell ref="AP20:AR20"/>
    <mergeCell ref="AT20:AV20"/>
    <mergeCell ref="AW20:AY20"/>
    <mergeCell ref="AZ20:BB20"/>
    <mergeCell ref="AQ23:BB23"/>
    <mergeCell ref="AL27:BB27"/>
    <mergeCell ref="F32:G32"/>
    <mergeCell ref="K32:M32"/>
    <mergeCell ref="O32:Q32"/>
    <mergeCell ref="S32:U32"/>
    <mergeCell ref="V32:X32"/>
    <mergeCell ref="Y32:AA32"/>
    <mergeCell ref="AB32:AD32"/>
    <mergeCell ref="AE32:AG32"/>
    <mergeCell ref="AH32:AJ32"/>
    <mergeCell ref="AK32:AM32"/>
    <mergeCell ref="AN32:AP32"/>
    <mergeCell ref="AQ32:AS32"/>
    <mergeCell ref="AT32:AV32"/>
    <mergeCell ref="AW32:AY32"/>
    <mergeCell ref="AZ32:BB32"/>
    <mergeCell ref="V29:X30"/>
    <mergeCell ref="Y29:AA30"/>
    <mergeCell ref="AB29:AD30"/>
    <mergeCell ref="AT33:AV33"/>
    <mergeCell ref="AW33:AY33"/>
    <mergeCell ref="AZ33:BB33"/>
    <mergeCell ref="C34:H34"/>
    <mergeCell ref="K34:M34"/>
    <mergeCell ref="P34:Q34"/>
    <mergeCell ref="S34:U34"/>
    <mergeCell ref="V34:X34"/>
    <mergeCell ref="Y34:AA34"/>
    <mergeCell ref="AB34:AD34"/>
    <mergeCell ref="AE34:AG34"/>
    <mergeCell ref="AH34:AJ34"/>
    <mergeCell ref="AK34:AM34"/>
    <mergeCell ref="AN34:AP34"/>
    <mergeCell ref="AQ34:AS34"/>
    <mergeCell ref="AT34:AV34"/>
    <mergeCell ref="AW34:AY34"/>
    <mergeCell ref="AZ34:BB34"/>
    <mergeCell ref="C33:H33"/>
    <mergeCell ref="K33:M33"/>
    <mergeCell ref="P33:Q33"/>
    <mergeCell ref="S33:U33"/>
    <mergeCell ref="V33:X33"/>
    <mergeCell ref="Y33:AA33"/>
    <mergeCell ref="AB35:AD35"/>
    <mergeCell ref="AE35:AG35"/>
    <mergeCell ref="AH35:AJ35"/>
    <mergeCell ref="AK33:AM33"/>
    <mergeCell ref="AN33:AP33"/>
    <mergeCell ref="AQ33:AS33"/>
    <mergeCell ref="AB33:AD33"/>
    <mergeCell ref="AE33:AG33"/>
    <mergeCell ref="AH33:AJ33"/>
    <mergeCell ref="AK35:AM35"/>
    <mergeCell ref="AN35:AP35"/>
    <mergeCell ref="AQ35:AS35"/>
    <mergeCell ref="AT35:AV35"/>
    <mergeCell ref="AW35:AY35"/>
    <mergeCell ref="AZ35:BB35"/>
    <mergeCell ref="C36:H36"/>
    <mergeCell ref="K36:M36"/>
    <mergeCell ref="P36:Q36"/>
    <mergeCell ref="S36:U36"/>
    <mergeCell ref="V36:X36"/>
    <mergeCell ref="Y36:AA36"/>
    <mergeCell ref="AB36:AD36"/>
    <mergeCell ref="AE36:AG36"/>
    <mergeCell ref="AH36:AJ36"/>
    <mergeCell ref="AK36:AM36"/>
    <mergeCell ref="AN36:AP36"/>
    <mergeCell ref="AQ36:AS36"/>
    <mergeCell ref="AT36:AV36"/>
    <mergeCell ref="AW36:AY36"/>
    <mergeCell ref="AZ36:BB36"/>
    <mergeCell ref="C35:H35"/>
    <mergeCell ref="K35:M35"/>
    <mergeCell ref="P35:Q35"/>
    <mergeCell ref="S35:U35"/>
    <mergeCell ref="V35:X35"/>
    <mergeCell ref="Y35:AA35"/>
    <mergeCell ref="AT37:AV37"/>
    <mergeCell ref="AW37:AY37"/>
    <mergeCell ref="AZ37:BB37"/>
    <mergeCell ref="C38:H38"/>
    <mergeCell ref="K38:M38"/>
    <mergeCell ref="P38:Q38"/>
    <mergeCell ref="S38:U38"/>
    <mergeCell ref="V38:X38"/>
    <mergeCell ref="Y38:AA38"/>
    <mergeCell ref="AB38:AD38"/>
    <mergeCell ref="AE38:AG38"/>
    <mergeCell ref="AH38:AJ38"/>
    <mergeCell ref="AK38:AM38"/>
    <mergeCell ref="AN38:AP38"/>
    <mergeCell ref="AQ38:AS38"/>
    <mergeCell ref="AT38:AV38"/>
    <mergeCell ref="AW38:AY38"/>
    <mergeCell ref="AZ38:BB38"/>
    <mergeCell ref="C37:H37"/>
    <mergeCell ref="K37:M37"/>
    <mergeCell ref="P37:Q37"/>
    <mergeCell ref="S37:U37"/>
    <mergeCell ref="V37:X37"/>
    <mergeCell ref="Y37:AA37"/>
    <mergeCell ref="AB39:AD39"/>
    <mergeCell ref="AE39:AG39"/>
    <mergeCell ref="AH39:AJ39"/>
    <mergeCell ref="AK37:AM37"/>
    <mergeCell ref="AN37:AP37"/>
    <mergeCell ref="AQ37:AS37"/>
    <mergeCell ref="AB37:AD37"/>
    <mergeCell ref="AE37:AG37"/>
    <mergeCell ref="AH37:AJ37"/>
    <mergeCell ref="AK39:AM39"/>
    <mergeCell ref="AN39:AP39"/>
    <mergeCell ref="AQ39:AS39"/>
    <mergeCell ref="AT39:AV39"/>
    <mergeCell ref="AW39:AY39"/>
    <mergeCell ref="AZ39:BB39"/>
    <mergeCell ref="C40:H40"/>
    <mergeCell ref="K40:M40"/>
    <mergeCell ref="P40:Q40"/>
    <mergeCell ref="S40:U40"/>
    <mergeCell ref="V40:X40"/>
    <mergeCell ref="Y40:AA40"/>
    <mergeCell ref="AB40:AD40"/>
    <mergeCell ref="AE40:AG40"/>
    <mergeCell ref="AH40:AJ40"/>
    <mergeCell ref="AK40:AM40"/>
    <mergeCell ref="AN40:AP40"/>
    <mergeCell ref="AQ40:AS40"/>
    <mergeCell ref="AT40:AV40"/>
    <mergeCell ref="AW40:AY40"/>
    <mergeCell ref="AZ40:BB40"/>
    <mergeCell ref="C39:H39"/>
    <mergeCell ref="K39:M39"/>
    <mergeCell ref="P39:Q39"/>
    <mergeCell ref="S39:U39"/>
    <mergeCell ref="V39:X39"/>
    <mergeCell ref="Y39:AA39"/>
    <mergeCell ref="AW42:AY42"/>
    <mergeCell ref="AZ42:BB42"/>
    <mergeCell ref="C41:H41"/>
    <mergeCell ref="K41:M41"/>
    <mergeCell ref="P41:Q41"/>
    <mergeCell ref="S41:U41"/>
    <mergeCell ref="V41:X41"/>
    <mergeCell ref="Y41:AA41"/>
    <mergeCell ref="AB41:AD41"/>
    <mergeCell ref="AE41:AG41"/>
    <mergeCell ref="AH41:AJ41"/>
    <mergeCell ref="C42:H42"/>
    <mergeCell ref="K42:M42"/>
    <mergeCell ref="P42:Q42"/>
    <mergeCell ref="S42:U42"/>
    <mergeCell ref="V42:X42"/>
    <mergeCell ref="Y42:AA42"/>
    <mergeCell ref="AB42:AD42"/>
    <mergeCell ref="AE42:AG42"/>
    <mergeCell ref="AH42:AJ42"/>
    <mergeCell ref="C43:H43"/>
    <mergeCell ref="K43:M43"/>
    <mergeCell ref="P43:Q43"/>
    <mergeCell ref="S43:U43"/>
    <mergeCell ref="V43:X43"/>
    <mergeCell ref="Y43:AA43"/>
    <mergeCell ref="AB43:AD43"/>
    <mergeCell ref="AE43:AG43"/>
    <mergeCell ref="AH43:AJ43"/>
    <mergeCell ref="C44:H44"/>
    <mergeCell ref="K44:M44"/>
    <mergeCell ref="P44:Q44"/>
    <mergeCell ref="S44:U44"/>
    <mergeCell ref="V44:X44"/>
    <mergeCell ref="Y44:AA44"/>
    <mergeCell ref="AB44:AD44"/>
    <mergeCell ref="AE44:AG44"/>
    <mergeCell ref="AH44:AJ44"/>
    <mergeCell ref="AB45:AD45"/>
    <mergeCell ref="AE45:AG45"/>
    <mergeCell ref="AH45:AJ45"/>
    <mergeCell ref="AK43:AM43"/>
    <mergeCell ref="AN43:AP43"/>
    <mergeCell ref="AQ43:AS43"/>
    <mergeCell ref="AT43:AV43"/>
    <mergeCell ref="AW43:AY43"/>
    <mergeCell ref="AZ43:BB43"/>
    <mergeCell ref="AK44:AM44"/>
    <mergeCell ref="AN44:AP44"/>
    <mergeCell ref="AQ44:AS44"/>
    <mergeCell ref="AT44:AV44"/>
    <mergeCell ref="AW44:AY44"/>
    <mergeCell ref="AZ44:BB44"/>
    <mergeCell ref="AQ48:BB48"/>
    <mergeCell ref="A4:I5"/>
    <mergeCell ref="J4:M5"/>
    <mergeCell ref="N4:Q5"/>
    <mergeCell ref="R4:U5"/>
    <mergeCell ref="V4:Y5"/>
    <mergeCell ref="Z4:AC5"/>
    <mergeCell ref="AD4:AG5"/>
    <mergeCell ref="AH4:AK5"/>
    <mergeCell ref="AL4:AO5"/>
    <mergeCell ref="AP4:AS5"/>
    <mergeCell ref="AT4:AV5"/>
    <mergeCell ref="AW4:AY5"/>
    <mergeCell ref="AZ4:BB5"/>
    <mergeCell ref="A29:I30"/>
    <mergeCell ref="J29:N30"/>
    <mergeCell ref="O29:R30"/>
    <mergeCell ref="S29:U30"/>
    <mergeCell ref="C45:H45"/>
    <mergeCell ref="K45:M45"/>
    <mergeCell ref="P45:Q45"/>
    <mergeCell ref="S45:U45"/>
    <mergeCell ref="V45:X45"/>
    <mergeCell ref="Y45:AA45"/>
    <mergeCell ref="AE29:AG30"/>
    <mergeCell ref="AH29:AJ30"/>
    <mergeCell ref="AK29:AM30"/>
    <mergeCell ref="AN29:AP30"/>
    <mergeCell ref="AQ29:AS30"/>
    <mergeCell ref="AT29:AV30"/>
    <mergeCell ref="AW29:AY30"/>
    <mergeCell ref="AZ29:BB30"/>
    <mergeCell ref="AK45:AM45"/>
    <mergeCell ref="AN45:AP45"/>
    <mergeCell ref="AQ45:AS45"/>
    <mergeCell ref="AT45:AV45"/>
    <mergeCell ref="AW45:AY45"/>
    <mergeCell ref="AZ45:BB45"/>
    <mergeCell ref="AK41:AM41"/>
    <mergeCell ref="AN41:AP41"/>
    <mergeCell ref="AQ41:AS41"/>
    <mergeCell ref="AT41:AV41"/>
    <mergeCell ref="AW41:AY41"/>
    <mergeCell ref="AZ41:BB41"/>
    <mergeCell ref="AK42:AM42"/>
    <mergeCell ref="AN42:AP42"/>
    <mergeCell ref="AQ42:AS42"/>
    <mergeCell ref="AT42:AV42"/>
  </mergeCells>
  <phoneticPr fontId="19"/>
  <pageMargins left="0.78740157480314965" right="0.70866141732283472" top="0.78740157480314965" bottom="0.78740157480314965" header="0.51181102362204722" footer="0.51181102362204722"/>
  <pageSetup paperSize="9" scale="98" orientation="portrait" r:id="rId1"/>
  <headerFooter scaleWithDoc="0" alignWithMargins="0">
    <oddFooter>&amp;C&amp;"ＭＳ 明朝,標準"&amp;10－&amp;A－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4"/>
    <pageSetUpPr fitToPage="1"/>
  </sheetPr>
  <dimension ref="A1:BC52"/>
  <sheetViews>
    <sheetView view="pageBreakPreview" zoomScale="115" zoomScaleSheetLayoutView="115" workbookViewId="0"/>
  </sheetViews>
  <sheetFormatPr defaultColWidth="9" defaultRowHeight="12" x14ac:dyDescent="0.15"/>
  <cols>
    <col min="1" max="1" width="1.625" style="2" customWidth="1"/>
    <col min="2" max="2" width="1.5" style="2" customWidth="1"/>
    <col min="3" max="6" width="1.625" style="2" customWidth="1"/>
    <col min="7" max="7" width="2.125" style="2" customWidth="1"/>
    <col min="8" max="12" width="1.625" style="2" customWidth="1"/>
    <col min="13" max="13" width="2.5" style="2" customWidth="1"/>
    <col min="14" max="16" width="1.625" style="2" customWidth="1"/>
    <col min="17" max="17" width="1.875" style="2" customWidth="1"/>
    <col min="18" max="22" width="1.625" style="2" customWidth="1"/>
    <col min="23" max="23" width="2.125" style="2" customWidth="1"/>
    <col min="24" max="111" width="1.625" style="2" customWidth="1"/>
    <col min="112" max="112" width="9" style="2" bestFit="1"/>
    <col min="113" max="16384" width="9" style="2"/>
  </cols>
  <sheetData>
    <row r="1" spans="1:53" ht="16.5" customHeight="1" x14ac:dyDescent="0.15">
      <c r="A1" s="3" t="s">
        <v>14</v>
      </c>
    </row>
    <row r="2" spans="1:53" x14ac:dyDescent="0.15">
      <c r="AK2" s="81" t="s">
        <v>134</v>
      </c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</row>
    <row r="3" spans="1:53" ht="4.1500000000000004" customHeight="1" x14ac:dyDescent="0.15"/>
    <row r="4" spans="1:53" ht="14.25" customHeight="1" x14ac:dyDescent="0.15">
      <c r="A4" s="72" t="s">
        <v>135</v>
      </c>
      <c r="B4" s="72"/>
      <c r="C4" s="72"/>
      <c r="D4" s="72"/>
      <c r="E4" s="72"/>
      <c r="F4" s="72"/>
      <c r="G4" s="103"/>
      <c r="H4" s="127" t="s">
        <v>136</v>
      </c>
      <c r="I4" s="68"/>
      <c r="J4" s="68"/>
      <c r="K4" s="68"/>
      <c r="L4" s="68"/>
      <c r="M4" s="128"/>
      <c r="N4" s="129" t="s">
        <v>137</v>
      </c>
      <c r="O4" s="129"/>
      <c r="P4" s="129"/>
      <c r="Q4" s="129"/>
      <c r="R4" s="129"/>
      <c r="S4" s="129" t="s">
        <v>32</v>
      </c>
      <c r="T4" s="129"/>
      <c r="U4" s="129"/>
      <c r="V4" s="129"/>
      <c r="W4" s="129"/>
      <c r="X4" s="129" t="s">
        <v>66</v>
      </c>
      <c r="Y4" s="129"/>
      <c r="Z4" s="129"/>
      <c r="AA4" s="129"/>
      <c r="AB4" s="129"/>
      <c r="AC4" s="129" t="s">
        <v>138</v>
      </c>
      <c r="AD4" s="129"/>
      <c r="AE4" s="129"/>
      <c r="AF4" s="129"/>
      <c r="AG4" s="129"/>
      <c r="AH4" s="129" t="s">
        <v>139</v>
      </c>
      <c r="AI4" s="129"/>
      <c r="AJ4" s="129"/>
      <c r="AK4" s="129"/>
      <c r="AL4" s="129"/>
      <c r="AM4" s="129" t="s">
        <v>140</v>
      </c>
      <c r="AN4" s="129"/>
      <c r="AO4" s="129"/>
      <c r="AP4" s="129"/>
      <c r="AQ4" s="129"/>
      <c r="AR4" s="129" t="s">
        <v>144</v>
      </c>
      <c r="AS4" s="129"/>
      <c r="AT4" s="129"/>
      <c r="AU4" s="129"/>
      <c r="AV4" s="129"/>
      <c r="AW4" s="129" t="s">
        <v>145</v>
      </c>
      <c r="AX4" s="129"/>
      <c r="AY4" s="129"/>
      <c r="AZ4" s="129"/>
      <c r="BA4" s="127"/>
    </row>
    <row r="5" spans="1:53" ht="14.25" customHeight="1" x14ac:dyDescent="0.15">
      <c r="A5" s="76"/>
      <c r="B5" s="76"/>
      <c r="C5" s="76"/>
      <c r="D5" s="76"/>
      <c r="E5" s="76"/>
      <c r="F5" s="76"/>
      <c r="G5" s="92"/>
      <c r="H5" s="89"/>
      <c r="I5" s="70"/>
      <c r="J5" s="70"/>
      <c r="K5" s="70"/>
      <c r="L5" s="70"/>
      <c r="M5" s="9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89"/>
    </row>
    <row r="6" spans="1:53" ht="5.25" customHeight="1" x14ac:dyDescent="0.15">
      <c r="A6" s="5"/>
      <c r="B6" s="5"/>
      <c r="C6" s="5"/>
      <c r="D6" s="5"/>
      <c r="E6" s="5"/>
      <c r="F6" s="5"/>
      <c r="G6" s="27"/>
      <c r="H6" s="5"/>
      <c r="I6" s="17"/>
      <c r="J6" s="17"/>
      <c r="K6" s="17"/>
      <c r="L6" s="17"/>
      <c r="M6" s="17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</row>
    <row r="7" spans="1:53" ht="16.5" customHeight="1" x14ac:dyDescent="0.15">
      <c r="A7" s="2" t="s">
        <v>141</v>
      </c>
      <c r="B7" s="5"/>
      <c r="C7" s="5"/>
      <c r="D7" s="5"/>
      <c r="E7" s="5"/>
      <c r="F7" s="5"/>
      <c r="G7" s="39"/>
      <c r="H7" s="146"/>
      <c r="I7" s="146"/>
      <c r="J7" s="146"/>
      <c r="K7" s="146"/>
      <c r="L7" s="146"/>
      <c r="N7" s="43"/>
      <c r="O7" s="143"/>
      <c r="P7" s="143"/>
      <c r="Q7" s="143"/>
      <c r="R7" s="43"/>
      <c r="S7" s="43"/>
      <c r="T7" s="143"/>
      <c r="U7" s="143"/>
      <c r="V7" s="143"/>
      <c r="W7" s="43"/>
      <c r="X7" s="43"/>
      <c r="Y7" s="143"/>
      <c r="Z7" s="143"/>
      <c r="AA7" s="143"/>
      <c r="AB7" s="43"/>
      <c r="AC7" s="43"/>
      <c r="AD7" s="143"/>
      <c r="AE7" s="143"/>
      <c r="AF7" s="143"/>
      <c r="AG7" s="43"/>
      <c r="AH7" s="43"/>
      <c r="AI7" s="143"/>
      <c r="AJ7" s="143"/>
      <c r="AK7" s="143"/>
      <c r="AL7" s="43"/>
      <c r="AM7" s="43"/>
      <c r="AN7" s="143"/>
      <c r="AO7" s="143"/>
      <c r="AP7" s="143"/>
      <c r="AQ7" s="43"/>
      <c r="AR7" s="43"/>
      <c r="AS7" s="143"/>
      <c r="AT7" s="143"/>
      <c r="AU7" s="143"/>
      <c r="AV7" s="43"/>
      <c r="AW7" s="43"/>
      <c r="AX7" s="143"/>
      <c r="AY7" s="143"/>
      <c r="AZ7" s="143"/>
      <c r="BA7" s="43"/>
    </row>
    <row r="8" spans="1:53" ht="17.25" customHeight="1" x14ac:dyDescent="0.15">
      <c r="B8" s="81" t="s">
        <v>25</v>
      </c>
      <c r="C8" s="145"/>
      <c r="D8" s="145"/>
      <c r="E8" s="74">
        <v>7</v>
      </c>
      <c r="F8" s="186"/>
      <c r="G8" s="39"/>
      <c r="H8" s="146">
        <f>SUM(O8,T8,Y8,AD8,AI8,AN8,AS8,AX8)</f>
        <v>2200</v>
      </c>
      <c r="I8" s="146"/>
      <c r="J8" s="146"/>
      <c r="K8" s="146"/>
      <c r="L8" s="146"/>
      <c r="N8" s="43"/>
      <c r="O8" s="143">
        <v>29</v>
      </c>
      <c r="P8" s="143"/>
      <c r="Q8" s="143"/>
      <c r="R8" s="43"/>
      <c r="S8" s="43"/>
      <c r="T8" s="143">
        <v>43</v>
      </c>
      <c r="U8" s="143"/>
      <c r="V8" s="143"/>
      <c r="W8" s="43"/>
      <c r="X8" s="43"/>
      <c r="Y8" s="143">
        <v>137</v>
      </c>
      <c r="Z8" s="143"/>
      <c r="AA8" s="143"/>
      <c r="AB8" s="43"/>
      <c r="AC8" s="43"/>
      <c r="AD8" s="143">
        <v>245</v>
      </c>
      <c r="AE8" s="143"/>
      <c r="AF8" s="143"/>
      <c r="AG8" s="43"/>
      <c r="AH8" s="43"/>
      <c r="AI8" s="143">
        <v>337</v>
      </c>
      <c r="AJ8" s="143"/>
      <c r="AK8" s="143"/>
      <c r="AL8" s="43"/>
      <c r="AM8" s="43"/>
      <c r="AN8" s="143">
        <v>363</v>
      </c>
      <c r="AO8" s="143"/>
      <c r="AP8" s="143"/>
      <c r="AQ8" s="43"/>
      <c r="AR8" s="43"/>
      <c r="AS8" s="143">
        <v>437</v>
      </c>
      <c r="AT8" s="143"/>
      <c r="AU8" s="143"/>
      <c r="AV8" s="43"/>
      <c r="AW8" s="43"/>
      <c r="AX8" s="143">
        <v>609</v>
      </c>
      <c r="AY8" s="143"/>
      <c r="AZ8" s="143"/>
      <c r="BA8" s="43"/>
    </row>
    <row r="9" spans="1:53" ht="17.25" customHeight="1" x14ac:dyDescent="0.15">
      <c r="B9" s="11"/>
      <c r="C9" s="11"/>
      <c r="D9" s="11"/>
      <c r="E9" s="74">
        <v>12</v>
      </c>
      <c r="F9" s="74"/>
      <c r="G9" s="39"/>
      <c r="H9" s="146">
        <f>SUM(O9,T9,Y9,AD9,AI9,AN9,AS9,AX9)</f>
        <v>1895</v>
      </c>
      <c r="I9" s="146"/>
      <c r="J9" s="146"/>
      <c r="K9" s="146"/>
      <c r="L9" s="146"/>
      <c r="N9" s="43"/>
      <c r="O9" s="143">
        <v>43</v>
      </c>
      <c r="P9" s="143"/>
      <c r="Q9" s="143"/>
      <c r="R9" s="43"/>
      <c r="S9" s="43"/>
      <c r="T9" s="143">
        <v>46</v>
      </c>
      <c r="U9" s="143"/>
      <c r="V9" s="143"/>
      <c r="W9" s="43"/>
      <c r="X9" s="43"/>
      <c r="Y9" s="143">
        <v>74</v>
      </c>
      <c r="Z9" s="143"/>
      <c r="AA9" s="143"/>
      <c r="AB9" s="43"/>
      <c r="AC9" s="43"/>
      <c r="AD9" s="143">
        <v>187</v>
      </c>
      <c r="AE9" s="143"/>
      <c r="AF9" s="143"/>
      <c r="AG9" s="43"/>
      <c r="AH9" s="43"/>
      <c r="AI9" s="143">
        <v>249</v>
      </c>
      <c r="AJ9" s="143"/>
      <c r="AK9" s="143"/>
      <c r="AL9" s="43"/>
      <c r="AM9" s="43"/>
      <c r="AN9" s="143">
        <v>242</v>
      </c>
      <c r="AO9" s="143"/>
      <c r="AP9" s="143"/>
      <c r="AQ9" s="43"/>
      <c r="AR9" s="43"/>
      <c r="AS9" s="143">
        <v>341</v>
      </c>
      <c r="AT9" s="143"/>
      <c r="AU9" s="143"/>
      <c r="AV9" s="43"/>
      <c r="AW9" s="43"/>
      <c r="AX9" s="143">
        <v>713</v>
      </c>
      <c r="AY9" s="143"/>
      <c r="AZ9" s="143"/>
      <c r="BA9" s="43"/>
    </row>
    <row r="10" spans="1:53" ht="17.25" customHeight="1" x14ac:dyDescent="0.15">
      <c r="B10" s="11"/>
      <c r="C10" s="11"/>
      <c r="D10" s="11"/>
      <c r="E10" s="74">
        <v>17</v>
      </c>
      <c r="F10" s="74"/>
      <c r="G10" s="39"/>
      <c r="H10" s="146">
        <f>SUM(O10,T10,Y10,AD10,AI10,AN10,AS10,AX10)</f>
        <v>1708</v>
      </c>
      <c r="I10" s="146"/>
      <c r="J10" s="146"/>
      <c r="K10" s="146"/>
      <c r="L10" s="146"/>
      <c r="N10" s="43"/>
      <c r="O10" s="143">
        <v>31</v>
      </c>
      <c r="P10" s="143"/>
      <c r="Q10" s="143"/>
      <c r="R10" s="43"/>
      <c r="S10" s="43"/>
      <c r="T10" s="143">
        <v>54</v>
      </c>
      <c r="U10" s="143"/>
      <c r="V10" s="143"/>
      <c r="W10" s="43"/>
      <c r="X10" s="43"/>
      <c r="Y10" s="143">
        <v>54</v>
      </c>
      <c r="Z10" s="143"/>
      <c r="AA10" s="143"/>
      <c r="AB10" s="43"/>
      <c r="AC10" s="43"/>
      <c r="AD10" s="143">
        <v>101</v>
      </c>
      <c r="AE10" s="143"/>
      <c r="AF10" s="143"/>
      <c r="AG10" s="43"/>
      <c r="AH10" s="43"/>
      <c r="AI10" s="143">
        <v>259</v>
      </c>
      <c r="AJ10" s="143"/>
      <c r="AK10" s="143"/>
      <c r="AL10" s="43"/>
      <c r="AM10" s="43"/>
      <c r="AN10" s="143">
        <v>193</v>
      </c>
      <c r="AO10" s="143"/>
      <c r="AP10" s="143"/>
      <c r="AQ10" s="43"/>
      <c r="AR10" s="43"/>
      <c r="AS10" s="143">
        <v>259</v>
      </c>
      <c r="AT10" s="143"/>
      <c r="AU10" s="143"/>
      <c r="AV10" s="43"/>
      <c r="AW10" s="43"/>
      <c r="AX10" s="143">
        <v>757</v>
      </c>
      <c r="AY10" s="143"/>
      <c r="AZ10" s="143"/>
      <c r="BA10" s="43"/>
    </row>
    <row r="11" spans="1:53" ht="17.25" customHeight="1" x14ac:dyDescent="0.15">
      <c r="A11" s="2" t="s">
        <v>147</v>
      </c>
      <c r="B11" s="11"/>
      <c r="C11" s="11"/>
      <c r="D11" s="11"/>
      <c r="E11" s="5"/>
      <c r="F11" s="5"/>
      <c r="G11" s="39"/>
      <c r="H11" s="146"/>
      <c r="I11" s="146"/>
      <c r="J11" s="146"/>
      <c r="K11" s="146"/>
      <c r="L11" s="146"/>
      <c r="N11" s="43"/>
      <c r="O11" s="143"/>
      <c r="P11" s="143"/>
      <c r="Q11" s="143"/>
      <c r="R11" s="43"/>
      <c r="S11" s="43"/>
      <c r="T11" s="143"/>
      <c r="U11" s="143"/>
      <c r="V11" s="143"/>
      <c r="W11" s="43"/>
      <c r="X11" s="43"/>
      <c r="Y11" s="143"/>
      <c r="Z11" s="143"/>
      <c r="AA11" s="143"/>
      <c r="AB11" s="43"/>
      <c r="AC11" s="43"/>
      <c r="AD11" s="143"/>
      <c r="AE11" s="143"/>
      <c r="AF11" s="143"/>
      <c r="AG11" s="43"/>
      <c r="AH11" s="43"/>
      <c r="AI11" s="143"/>
      <c r="AJ11" s="143"/>
      <c r="AK11" s="143"/>
      <c r="AL11" s="43"/>
      <c r="AM11" s="43"/>
      <c r="AN11" s="143"/>
      <c r="AO11" s="143"/>
      <c r="AP11" s="143"/>
      <c r="AQ11" s="43"/>
      <c r="AR11" s="43"/>
      <c r="AS11" s="143"/>
      <c r="AT11" s="143"/>
      <c r="AU11" s="143"/>
      <c r="AV11" s="43"/>
      <c r="AW11" s="43"/>
      <c r="AX11" s="143"/>
      <c r="AY11" s="143"/>
      <c r="AZ11" s="143"/>
      <c r="BA11" s="43"/>
    </row>
    <row r="12" spans="1:53" ht="17.25" customHeight="1" x14ac:dyDescent="0.15">
      <c r="B12" s="81" t="s">
        <v>25</v>
      </c>
      <c r="C12" s="145"/>
      <c r="D12" s="145"/>
      <c r="E12" s="74">
        <v>7</v>
      </c>
      <c r="F12" s="186"/>
      <c r="G12" s="39"/>
      <c r="H12" s="146">
        <f>SUM(O12,T12,Y12,AD12,AI12,AN12,AS12,AX12)</f>
        <v>709</v>
      </c>
      <c r="I12" s="146"/>
      <c r="J12" s="146"/>
      <c r="K12" s="146"/>
      <c r="L12" s="146"/>
      <c r="N12" s="43"/>
      <c r="O12" s="143">
        <v>14</v>
      </c>
      <c r="P12" s="143"/>
      <c r="Q12" s="143"/>
      <c r="R12" s="43"/>
      <c r="S12" s="43"/>
      <c r="T12" s="143">
        <v>21</v>
      </c>
      <c r="U12" s="143"/>
      <c r="V12" s="143"/>
      <c r="W12" s="43"/>
      <c r="X12" s="43"/>
      <c r="Y12" s="143">
        <v>30</v>
      </c>
      <c r="Z12" s="143"/>
      <c r="AA12" s="143"/>
      <c r="AB12" s="43"/>
      <c r="AC12" s="43"/>
      <c r="AD12" s="143">
        <v>57</v>
      </c>
      <c r="AE12" s="143"/>
      <c r="AF12" s="143"/>
      <c r="AG12" s="43"/>
      <c r="AH12" s="43"/>
      <c r="AI12" s="143">
        <v>113</v>
      </c>
      <c r="AJ12" s="143"/>
      <c r="AK12" s="143"/>
      <c r="AL12" s="43"/>
      <c r="AM12" s="43"/>
      <c r="AN12" s="143">
        <v>132</v>
      </c>
      <c r="AO12" s="143"/>
      <c r="AP12" s="143"/>
      <c r="AQ12" s="43"/>
      <c r="AR12" s="43"/>
      <c r="AS12" s="143">
        <v>142</v>
      </c>
      <c r="AT12" s="143"/>
      <c r="AU12" s="143"/>
      <c r="AV12" s="43"/>
      <c r="AW12" s="43"/>
      <c r="AX12" s="143">
        <v>200</v>
      </c>
      <c r="AY12" s="143"/>
      <c r="AZ12" s="143"/>
      <c r="BA12" s="43"/>
    </row>
    <row r="13" spans="1:53" ht="17.25" customHeight="1" x14ac:dyDescent="0.15">
      <c r="B13" s="11"/>
      <c r="C13" s="11"/>
      <c r="D13" s="11"/>
      <c r="E13" s="74">
        <v>12</v>
      </c>
      <c r="F13" s="74"/>
      <c r="G13" s="39"/>
      <c r="H13" s="146">
        <f>SUM(O13,T13,Y13,AD13,AI13,AN13,AS13,AX13)</f>
        <v>658</v>
      </c>
      <c r="I13" s="146"/>
      <c r="J13" s="146"/>
      <c r="K13" s="146"/>
      <c r="L13" s="146"/>
      <c r="N13" s="43"/>
      <c r="O13" s="143">
        <v>13</v>
      </c>
      <c r="P13" s="143"/>
      <c r="Q13" s="143"/>
      <c r="R13" s="43"/>
      <c r="S13" s="43"/>
      <c r="T13" s="143">
        <v>23</v>
      </c>
      <c r="U13" s="143"/>
      <c r="V13" s="143"/>
      <c r="W13" s="43"/>
      <c r="X13" s="43"/>
      <c r="Y13" s="143">
        <v>25</v>
      </c>
      <c r="Z13" s="143"/>
      <c r="AA13" s="143"/>
      <c r="AB13" s="43"/>
      <c r="AC13" s="43"/>
      <c r="AD13" s="143">
        <v>50</v>
      </c>
      <c r="AE13" s="143"/>
      <c r="AF13" s="143"/>
      <c r="AG13" s="43"/>
      <c r="AH13" s="43"/>
      <c r="AI13" s="143">
        <v>63</v>
      </c>
      <c r="AJ13" s="143"/>
      <c r="AK13" s="143"/>
      <c r="AL13" s="43"/>
      <c r="AM13" s="43"/>
      <c r="AN13" s="143">
        <v>114</v>
      </c>
      <c r="AO13" s="143"/>
      <c r="AP13" s="143"/>
      <c r="AQ13" s="43"/>
      <c r="AR13" s="43"/>
      <c r="AS13" s="143">
        <v>122</v>
      </c>
      <c r="AT13" s="143"/>
      <c r="AU13" s="143"/>
      <c r="AV13" s="43"/>
      <c r="AW13" s="43"/>
      <c r="AX13" s="143">
        <v>248</v>
      </c>
      <c r="AY13" s="143"/>
      <c r="AZ13" s="143"/>
      <c r="BA13" s="43"/>
    </row>
    <row r="14" spans="1:53" ht="17.25" customHeight="1" x14ac:dyDescent="0.15">
      <c r="B14" s="11"/>
      <c r="C14" s="11"/>
      <c r="D14" s="11"/>
      <c r="E14" s="74">
        <v>17</v>
      </c>
      <c r="F14" s="74"/>
      <c r="G14" s="39"/>
      <c r="H14" s="146">
        <f>SUM(O14,T14,Y14,AD14,AI14,AN14,AS14,AX14)</f>
        <v>604</v>
      </c>
      <c r="I14" s="146"/>
      <c r="J14" s="146"/>
      <c r="K14" s="146"/>
      <c r="L14" s="146"/>
      <c r="N14" s="43"/>
      <c r="O14" s="143">
        <v>6</v>
      </c>
      <c r="P14" s="143"/>
      <c r="Q14" s="143"/>
      <c r="R14" s="43"/>
      <c r="S14" s="43"/>
      <c r="T14" s="143">
        <v>15</v>
      </c>
      <c r="U14" s="143"/>
      <c r="V14" s="143"/>
      <c r="W14" s="43"/>
      <c r="X14" s="43"/>
      <c r="Y14" s="143">
        <v>18</v>
      </c>
      <c r="Z14" s="143"/>
      <c r="AA14" s="143"/>
      <c r="AB14" s="43"/>
      <c r="AC14" s="43"/>
      <c r="AD14" s="143">
        <v>20</v>
      </c>
      <c r="AE14" s="143"/>
      <c r="AF14" s="143"/>
      <c r="AG14" s="43"/>
      <c r="AH14" s="43"/>
      <c r="AI14" s="143">
        <v>63</v>
      </c>
      <c r="AJ14" s="143"/>
      <c r="AK14" s="143"/>
      <c r="AL14" s="43"/>
      <c r="AM14" s="43"/>
      <c r="AN14" s="143">
        <v>59</v>
      </c>
      <c r="AO14" s="143"/>
      <c r="AP14" s="143"/>
      <c r="AQ14" s="43"/>
      <c r="AR14" s="43"/>
      <c r="AS14" s="143">
        <v>116</v>
      </c>
      <c r="AT14" s="143"/>
      <c r="AU14" s="143"/>
      <c r="AV14" s="43"/>
      <c r="AW14" s="43"/>
      <c r="AX14" s="143">
        <v>307</v>
      </c>
      <c r="AY14" s="143"/>
      <c r="AZ14" s="143"/>
      <c r="BA14" s="43"/>
    </row>
    <row r="15" spans="1:53" ht="17.25" customHeight="1" x14ac:dyDescent="0.15">
      <c r="A15" s="2" t="s">
        <v>148</v>
      </c>
      <c r="B15" s="11"/>
      <c r="C15" s="11"/>
      <c r="D15" s="11"/>
      <c r="E15" s="5"/>
      <c r="F15" s="5"/>
      <c r="G15" s="39"/>
      <c r="H15" s="146"/>
      <c r="I15" s="146"/>
      <c r="J15" s="146"/>
      <c r="K15" s="146"/>
      <c r="L15" s="146"/>
      <c r="N15" s="43"/>
      <c r="O15" s="143"/>
      <c r="P15" s="143"/>
      <c r="Q15" s="143"/>
      <c r="R15" s="43"/>
      <c r="S15" s="43"/>
      <c r="T15" s="143"/>
      <c r="U15" s="143"/>
      <c r="V15" s="143"/>
      <c r="W15" s="43"/>
      <c r="X15" s="43"/>
      <c r="Y15" s="143"/>
      <c r="Z15" s="143"/>
      <c r="AA15" s="143"/>
      <c r="AB15" s="43"/>
      <c r="AC15" s="43"/>
      <c r="AD15" s="143"/>
      <c r="AE15" s="143"/>
      <c r="AF15" s="143"/>
      <c r="AG15" s="43"/>
      <c r="AH15" s="43"/>
      <c r="AI15" s="143"/>
      <c r="AJ15" s="143"/>
      <c r="AK15" s="143"/>
      <c r="AL15" s="43"/>
      <c r="AM15" s="43"/>
      <c r="AN15" s="143"/>
      <c r="AO15" s="143"/>
      <c r="AP15" s="143"/>
      <c r="AQ15" s="43"/>
      <c r="AR15" s="43"/>
      <c r="AS15" s="143"/>
      <c r="AT15" s="143"/>
      <c r="AU15" s="143"/>
      <c r="AV15" s="43"/>
      <c r="AW15" s="43"/>
      <c r="AX15" s="143"/>
      <c r="AY15" s="143"/>
      <c r="AZ15" s="143"/>
      <c r="BA15" s="43"/>
    </row>
    <row r="16" spans="1:53" ht="17.25" customHeight="1" x14ac:dyDescent="0.15">
      <c r="B16" s="81" t="s">
        <v>25</v>
      </c>
      <c r="C16" s="145"/>
      <c r="D16" s="145"/>
      <c r="E16" s="74">
        <v>7</v>
      </c>
      <c r="F16" s="186"/>
      <c r="G16" s="39"/>
      <c r="H16" s="146">
        <f>SUM(O16,T16,Y16,AD16,AI16,AN16,AS16,AX16)</f>
        <v>1312</v>
      </c>
      <c r="I16" s="146"/>
      <c r="J16" s="146"/>
      <c r="K16" s="146"/>
      <c r="L16" s="146"/>
      <c r="N16" s="43"/>
      <c r="O16" s="143">
        <v>19</v>
      </c>
      <c r="P16" s="143"/>
      <c r="Q16" s="143"/>
      <c r="R16" s="43"/>
      <c r="S16" s="43"/>
      <c r="T16" s="143">
        <v>43</v>
      </c>
      <c r="U16" s="143"/>
      <c r="V16" s="143"/>
      <c r="W16" s="43"/>
      <c r="X16" s="43"/>
      <c r="Y16" s="143">
        <v>101</v>
      </c>
      <c r="Z16" s="143"/>
      <c r="AA16" s="143"/>
      <c r="AB16" s="43"/>
      <c r="AC16" s="43"/>
      <c r="AD16" s="143">
        <v>172</v>
      </c>
      <c r="AE16" s="143"/>
      <c r="AF16" s="143"/>
      <c r="AG16" s="43"/>
      <c r="AH16" s="43"/>
      <c r="AI16" s="143">
        <v>226</v>
      </c>
      <c r="AJ16" s="143"/>
      <c r="AK16" s="143"/>
      <c r="AL16" s="43"/>
      <c r="AM16" s="43"/>
      <c r="AN16" s="143">
        <v>197</v>
      </c>
      <c r="AO16" s="143"/>
      <c r="AP16" s="143"/>
      <c r="AQ16" s="43"/>
      <c r="AR16" s="43"/>
      <c r="AS16" s="143">
        <v>233</v>
      </c>
      <c r="AT16" s="143"/>
      <c r="AU16" s="143"/>
      <c r="AV16" s="43"/>
      <c r="AW16" s="43"/>
      <c r="AX16" s="143">
        <v>321</v>
      </c>
      <c r="AY16" s="143"/>
      <c r="AZ16" s="143"/>
      <c r="BA16" s="43"/>
    </row>
    <row r="17" spans="1:55" ht="17.25" customHeight="1" x14ac:dyDescent="0.15">
      <c r="B17" s="11"/>
      <c r="C17" s="11"/>
      <c r="D17" s="11"/>
      <c r="E17" s="74">
        <v>12</v>
      </c>
      <c r="F17" s="74"/>
      <c r="G17" s="39"/>
      <c r="H17" s="146">
        <f>SUM(O17,T17,Y17,AD17,AI17,AN17,AS17,AX17)</f>
        <v>1258</v>
      </c>
      <c r="I17" s="146"/>
      <c r="J17" s="146"/>
      <c r="K17" s="146"/>
      <c r="L17" s="146"/>
      <c r="N17" s="43"/>
      <c r="O17" s="143">
        <v>31</v>
      </c>
      <c r="P17" s="143"/>
      <c r="Q17" s="143"/>
      <c r="R17" s="43"/>
      <c r="S17" s="43"/>
      <c r="T17" s="143">
        <v>60</v>
      </c>
      <c r="U17" s="143"/>
      <c r="V17" s="143"/>
      <c r="W17" s="43"/>
      <c r="X17" s="43"/>
      <c r="Y17" s="143">
        <v>79</v>
      </c>
      <c r="Z17" s="143"/>
      <c r="AA17" s="143"/>
      <c r="AB17" s="43"/>
      <c r="AC17" s="43"/>
      <c r="AD17" s="143">
        <v>126</v>
      </c>
      <c r="AE17" s="143"/>
      <c r="AF17" s="143"/>
      <c r="AG17" s="43"/>
      <c r="AH17" s="43"/>
      <c r="AI17" s="143">
        <v>174</v>
      </c>
      <c r="AJ17" s="143"/>
      <c r="AK17" s="143"/>
      <c r="AL17" s="43"/>
      <c r="AM17" s="43"/>
      <c r="AN17" s="143">
        <v>149</v>
      </c>
      <c r="AO17" s="143"/>
      <c r="AP17" s="143"/>
      <c r="AQ17" s="43"/>
      <c r="AR17" s="43"/>
      <c r="AS17" s="143">
        <v>200</v>
      </c>
      <c r="AT17" s="143"/>
      <c r="AU17" s="143"/>
      <c r="AV17" s="43"/>
      <c r="AW17" s="43"/>
      <c r="AX17" s="143">
        <v>439</v>
      </c>
      <c r="AY17" s="143"/>
      <c r="AZ17" s="143"/>
      <c r="BA17" s="43"/>
    </row>
    <row r="18" spans="1:55" ht="17.25" customHeight="1" x14ac:dyDescent="0.15">
      <c r="B18" s="11"/>
      <c r="C18" s="11"/>
      <c r="D18" s="11"/>
      <c r="E18" s="74">
        <v>17</v>
      </c>
      <c r="F18" s="74"/>
      <c r="G18" s="39"/>
      <c r="H18" s="146">
        <f>SUM(O18,T18,Y18,AD18,AI18,AN18,AS18,AX18)</f>
        <v>1005</v>
      </c>
      <c r="I18" s="146"/>
      <c r="J18" s="146"/>
      <c r="K18" s="146"/>
      <c r="L18" s="146"/>
      <c r="N18" s="43"/>
      <c r="O18" s="143">
        <v>10</v>
      </c>
      <c r="P18" s="143"/>
      <c r="Q18" s="143"/>
      <c r="R18" s="43"/>
      <c r="S18" s="43"/>
      <c r="T18" s="143">
        <v>36</v>
      </c>
      <c r="U18" s="143"/>
      <c r="V18" s="143"/>
      <c r="W18" s="43"/>
      <c r="X18" s="43"/>
      <c r="Y18" s="143">
        <v>58</v>
      </c>
      <c r="Z18" s="143"/>
      <c r="AA18" s="143"/>
      <c r="AB18" s="43"/>
      <c r="AC18" s="43"/>
      <c r="AD18" s="143">
        <v>76</v>
      </c>
      <c r="AE18" s="143"/>
      <c r="AF18" s="143"/>
      <c r="AG18" s="43"/>
      <c r="AH18" s="43"/>
      <c r="AI18" s="143">
        <v>164</v>
      </c>
      <c r="AJ18" s="143"/>
      <c r="AK18" s="143"/>
      <c r="AL18" s="43"/>
      <c r="AM18" s="43"/>
      <c r="AN18" s="143">
        <v>101</v>
      </c>
      <c r="AO18" s="143"/>
      <c r="AP18" s="143"/>
      <c r="AQ18" s="43"/>
      <c r="AR18" s="43"/>
      <c r="AS18" s="143">
        <v>143</v>
      </c>
      <c r="AT18" s="143"/>
      <c r="AU18" s="143"/>
      <c r="AV18" s="43"/>
      <c r="AW18" s="43"/>
      <c r="AX18" s="143">
        <v>417</v>
      </c>
      <c r="AY18" s="143"/>
      <c r="AZ18" s="143"/>
      <c r="BA18" s="43"/>
    </row>
    <row r="19" spans="1:55" ht="9.75" customHeight="1" x14ac:dyDescent="0.15">
      <c r="E19" s="5"/>
      <c r="F19" s="5"/>
      <c r="G19" s="39"/>
      <c r="H19" s="25"/>
      <c r="I19" s="25"/>
      <c r="J19" s="25"/>
      <c r="K19" s="25"/>
      <c r="L19" s="25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</row>
    <row r="20" spans="1:55" ht="17.25" customHeight="1" x14ac:dyDescent="0.15">
      <c r="A20" s="74" t="s">
        <v>71</v>
      </c>
      <c r="B20" s="74"/>
      <c r="C20" s="74"/>
      <c r="D20" s="74"/>
      <c r="E20" s="5"/>
      <c r="F20" s="5"/>
      <c r="G20" s="39"/>
      <c r="H20" s="25"/>
      <c r="I20" s="25"/>
      <c r="J20" s="25"/>
      <c r="K20" s="25"/>
      <c r="L20" s="25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</row>
    <row r="21" spans="1:55" ht="17.25" customHeight="1" x14ac:dyDescent="0.15">
      <c r="B21" s="81" t="s">
        <v>25</v>
      </c>
      <c r="C21" s="145"/>
      <c r="D21" s="145"/>
      <c r="E21" s="74">
        <v>22</v>
      </c>
      <c r="F21" s="186"/>
      <c r="G21" s="39"/>
      <c r="H21" s="146">
        <f>SUM(O21,T21,Y21,AD21,AI21,AN21,AS21,AW21)</f>
        <v>2500</v>
      </c>
      <c r="I21" s="146"/>
      <c r="J21" s="146"/>
      <c r="K21" s="146"/>
      <c r="L21" s="146"/>
      <c r="N21" s="43"/>
      <c r="O21" s="143">
        <v>12</v>
      </c>
      <c r="P21" s="143"/>
      <c r="Q21" s="143"/>
      <c r="R21" s="43"/>
      <c r="S21" s="43"/>
      <c r="T21" s="143">
        <v>30</v>
      </c>
      <c r="U21" s="143"/>
      <c r="V21" s="143"/>
      <c r="W21" s="43"/>
      <c r="X21" s="43"/>
      <c r="Y21" s="143">
        <v>85</v>
      </c>
      <c r="Z21" s="143"/>
      <c r="AA21" s="143"/>
      <c r="AB21" s="43"/>
      <c r="AC21" s="43"/>
      <c r="AD21" s="143">
        <v>117</v>
      </c>
      <c r="AE21" s="143"/>
      <c r="AF21" s="143"/>
      <c r="AG21" s="43"/>
      <c r="AH21" s="43"/>
      <c r="AI21" s="143">
        <v>309</v>
      </c>
      <c r="AJ21" s="143"/>
      <c r="AK21" s="143"/>
      <c r="AL21" s="43"/>
      <c r="AM21" s="43"/>
      <c r="AN21" s="143">
        <v>316</v>
      </c>
      <c r="AO21" s="143"/>
      <c r="AP21" s="143"/>
      <c r="AQ21" s="43"/>
      <c r="AR21" s="43"/>
      <c r="AS21" s="143">
        <v>342</v>
      </c>
      <c r="AT21" s="143"/>
      <c r="AU21" s="143"/>
      <c r="AV21" s="43"/>
      <c r="AW21" s="111">
        <v>1289</v>
      </c>
      <c r="AX21" s="111"/>
      <c r="AY21" s="111"/>
      <c r="AZ21" s="111"/>
      <c r="BA21" s="43"/>
    </row>
    <row r="22" spans="1:55" ht="17.25" customHeight="1" x14ac:dyDescent="0.15">
      <c r="B22" s="11"/>
      <c r="C22" s="11"/>
      <c r="D22" s="11"/>
      <c r="E22" s="74">
        <v>27</v>
      </c>
      <c r="F22" s="74"/>
      <c r="G22" s="39"/>
      <c r="H22" s="146">
        <f>SUM(O22,T22,Y22,AD22,AI22,AN22,AS22,AW22)</f>
        <v>2086</v>
      </c>
      <c r="I22" s="146"/>
      <c r="J22" s="146"/>
      <c r="K22" s="146"/>
      <c r="L22" s="146"/>
      <c r="N22" s="43"/>
      <c r="O22" s="143">
        <v>14</v>
      </c>
      <c r="P22" s="143"/>
      <c r="Q22" s="143"/>
      <c r="R22" s="43"/>
      <c r="S22" s="43"/>
      <c r="T22" s="143">
        <v>40</v>
      </c>
      <c r="U22" s="143"/>
      <c r="V22" s="143"/>
      <c r="W22" s="43"/>
      <c r="X22" s="43"/>
      <c r="Y22" s="143">
        <v>67</v>
      </c>
      <c r="Z22" s="143"/>
      <c r="AA22" s="143"/>
      <c r="AB22" s="43"/>
      <c r="AC22" s="43"/>
      <c r="AD22" s="143">
        <v>109</v>
      </c>
      <c r="AE22" s="143"/>
      <c r="AF22" s="143"/>
      <c r="AG22" s="43"/>
      <c r="AH22" s="43"/>
      <c r="AI22" s="143">
        <v>188</v>
      </c>
      <c r="AJ22" s="143"/>
      <c r="AK22" s="143"/>
      <c r="AL22" s="43"/>
      <c r="AM22" s="43"/>
      <c r="AN22" s="143">
        <v>301</v>
      </c>
      <c r="AO22" s="143"/>
      <c r="AP22" s="143"/>
      <c r="AQ22" s="43"/>
      <c r="AR22" s="43"/>
      <c r="AS22" s="143">
        <v>349</v>
      </c>
      <c r="AT22" s="143"/>
      <c r="AU22" s="143"/>
      <c r="AV22" s="43"/>
      <c r="AW22" s="111">
        <v>1018</v>
      </c>
      <c r="AX22" s="111"/>
      <c r="AY22" s="111"/>
      <c r="AZ22" s="111"/>
      <c r="BA22" s="43"/>
    </row>
    <row r="23" spans="1:55" ht="17.25" customHeight="1" x14ac:dyDescent="0.15">
      <c r="B23" s="81" t="s">
        <v>102</v>
      </c>
      <c r="C23" s="145"/>
      <c r="D23" s="145"/>
      <c r="E23" s="74">
        <v>2</v>
      </c>
      <c r="F23" s="74"/>
      <c r="G23" s="39"/>
      <c r="H23" s="146">
        <f>SUM(O23,T23,Y23,AD23,AI23,AN23,AS23,AW23)</f>
        <v>2588</v>
      </c>
      <c r="I23" s="146"/>
      <c r="J23" s="146"/>
      <c r="K23" s="146"/>
      <c r="L23" s="146"/>
      <c r="N23" s="43"/>
      <c r="O23" s="143">
        <v>21</v>
      </c>
      <c r="P23" s="143"/>
      <c r="Q23" s="143"/>
      <c r="R23" s="43"/>
      <c r="S23" s="43"/>
      <c r="T23" s="143">
        <v>79</v>
      </c>
      <c r="U23" s="143"/>
      <c r="V23" s="143"/>
      <c r="W23" s="43"/>
      <c r="X23" s="43"/>
      <c r="Y23" s="143">
        <v>131</v>
      </c>
      <c r="Z23" s="143"/>
      <c r="AA23" s="143"/>
      <c r="AB23" s="43"/>
      <c r="AC23" s="43"/>
      <c r="AD23" s="143">
        <v>249</v>
      </c>
      <c r="AE23" s="143"/>
      <c r="AF23" s="143"/>
      <c r="AG23" s="43"/>
      <c r="AH23" s="43"/>
      <c r="AI23" s="143">
        <v>361</v>
      </c>
      <c r="AJ23" s="143"/>
      <c r="AK23" s="143"/>
      <c r="AL23" s="43"/>
      <c r="AM23" s="43"/>
      <c r="AN23" s="143">
        <v>283</v>
      </c>
      <c r="AO23" s="143"/>
      <c r="AP23" s="143"/>
      <c r="AQ23" s="43"/>
      <c r="AR23" s="43"/>
      <c r="AS23" s="143">
        <v>436</v>
      </c>
      <c r="AT23" s="143"/>
      <c r="AU23" s="143"/>
      <c r="AV23" s="43"/>
      <c r="AW23" s="111">
        <v>1028</v>
      </c>
      <c r="AX23" s="111"/>
      <c r="AY23" s="111"/>
      <c r="AZ23" s="111"/>
      <c r="BA23" s="43"/>
    </row>
    <row r="24" spans="1:55" ht="5.25" customHeight="1" x14ac:dyDescent="0.15">
      <c r="A24" s="6"/>
      <c r="B24" s="6"/>
      <c r="C24" s="6"/>
      <c r="D24" s="6"/>
      <c r="E24" s="185"/>
      <c r="F24" s="185"/>
      <c r="G24" s="45"/>
      <c r="H24" s="6"/>
      <c r="I24" s="6"/>
      <c r="J24" s="6"/>
      <c r="K24" s="6"/>
      <c r="L24" s="6"/>
      <c r="M24" s="6"/>
    </row>
    <row r="25" spans="1:55" ht="4.1500000000000004" customHeight="1" x14ac:dyDescent="0.15">
      <c r="E25" s="74"/>
      <c r="F25" s="74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</row>
    <row r="26" spans="1:55" ht="12" customHeight="1" x14ac:dyDescent="0.15">
      <c r="A26" s="8" t="s">
        <v>150</v>
      </c>
      <c r="AM26" s="81" t="s">
        <v>33</v>
      </c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</row>
    <row r="27" spans="1:55" ht="11.25" customHeight="1" x14ac:dyDescent="0.15"/>
    <row r="29" spans="1:55" ht="17.25" customHeight="1" x14ac:dyDescent="0.15">
      <c r="A29" s="3" t="s">
        <v>153</v>
      </c>
    </row>
    <row r="30" spans="1:55" ht="4.5" customHeight="1" x14ac:dyDescent="0.15">
      <c r="A30" s="3"/>
    </row>
    <row r="31" spans="1:55" ht="13.5" x14ac:dyDescent="0.15">
      <c r="AK31" s="81" t="s">
        <v>154</v>
      </c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144"/>
      <c r="BC31" s="144"/>
    </row>
    <row r="32" spans="1:55" ht="4.1500000000000004" customHeight="1" x14ac:dyDescent="0.15"/>
    <row r="33" spans="1:55" ht="26.25" customHeight="1" x14ac:dyDescent="0.15">
      <c r="A33" s="72" t="s">
        <v>101</v>
      </c>
      <c r="B33" s="72"/>
      <c r="C33" s="72"/>
      <c r="D33" s="72"/>
      <c r="E33" s="72"/>
      <c r="F33" s="72"/>
      <c r="G33" s="72"/>
      <c r="H33" s="103"/>
      <c r="I33" s="129" t="s">
        <v>155</v>
      </c>
      <c r="J33" s="129"/>
      <c r="K33" s="129"/>
      <c r="L33" s="129"/>
      <c r="M33" s="129"/>
      <c r="N33" s="127" t="s">
        <v>156</v>
      </c>
      <c r="O33" s="150"/>
      <c r="P33" s="150"/>
      <c r="Q33" s="150"/>
      <c r="R33" s="151"/>
      <c r="S33" s="71" t="s">
        <v>157</v>
      </c>
      <c r="T33" s="72"/>
      <c r="U33" s="72"/>
      <c r="V33" s="72"/>
      <c r="W33" s="103"/>
      <c r="X33" s="155" t="s">
        <v>159</v>
      </c>
      <c r="Y33" s="156"/>
      <c r="Z33" s="156"/>
      <c r="AA33" s="157"/>
      <c r="AB33" s="161" t="s">
        <v>160</v>
      </c>
      <c r="AC33" s="162"/>
      <c r="AD33" s="162"/>
      <c r="AE33" s="163"/>
      <c r="AF33" s="167" t="s">
        <v>161</v>
      </c>
      <c r="AG33" s="168"/>
      <c r="AH33" s="168"/>
      <c r="AI33" s="169"/>
      <c r="AJ33" s="173" t="s">
        <v>162</v>
      </c>
      <c r="AK33" s="174"/>
      <c r="AL33" s="174"/>
      <c r="AM33" s="175"/>
      <c r="AN33" s="179" t="s">
        <v>163</v>
      </c>
      <c r="AO33" s="179"/>
      <c r="AP33" s="179"/>
      <c r="AQ33" s="179"/>
      <c r="AR33" s="181" t="s">
        <v>75</v>
      </c>
      <c r="AS33" s="181"/>
      <c r="AT33" s="181"/>
      <c r="AU33" s="181"/>
      <c r="AV33" s="173" t="s">
        <v>142</v>
      </c>
      <c r="AW33" s="174"/>
      <c r="AX33" s="174"/>
      <c r="AY33" s="175"/>
      <c r="AZ33" s="173" t="s">
        <v>164</v>
      </c>
      <c r="BA33" s="174"/>
      <c r="BB33" s="174"/>
      <c r="BC33" s="174"/>
    </row>
    <row r="34" spans="1:55" ht="20.25" customHeight="1" x14ac:dyDescent="0.15">
      <c r="A34" s="148"/>
      <c r="B34" s="148"/>
      <c r="C34" s="148"/>
      <c r="D34" s="148"/>
      <c r="E34" s="148"/>
      <c r="F34" s="148"/>
      <c r="G34" s="148"/>
      <c r="H34" s="149"/>
      <c r="I34" s="130"/>
      <c r="J34" s="130"/>
      <c r="K34" s="130"/>
      <c r="L34" s="130"/>
      <c r="M34" s="130"/>
      <c r="N34" s="152"/>
      <c r="O34" s="153"/>
      <c r="P34" s="153"/>
      <c r="Q34" s="153"/>
      <c r="R34" s="154"/>
      <c r="S34" s="75"/>
      <c r="T34" s="76"/>
      <c r="U34" s="76"/>
      <c r="V34" s="76"/>
      <c r="W34" s="92"/>
      <c r="X34" s="158"/>
      <c r="Y34" s="159"/>
      <c r="Z34" s="159"/>
      <c r="AA34" s="160"/>
      <c r="AB34" s="164"/>
      <c r="AC34" s="165"/>
      <c r="AD34" s="165"/>
      <c r="AE34" s="166"/>
      <c r="AF34" s="170"/>
      <c r="AG34" s="171"/>
      <c r="AH34" s="171"/>
      <c r="AI34" s="172"/>
      <c r="AJ34" s="176"/>
      <c r="AK34" s="177"/>
      <c r="AL34" s="177"/>
      <c r="AM34" s="178"/>
      <c r="AN34" s="180"/>
      <c r="AO34" s="180"/>
      <c r="AP34" s="180"/>
      <c r="AQ34" s="180"/>
      <c r="AR34" s="182"/>
      <c r="AS34" s="182"/>
      <c r="AT34" s="182"/>
      <c r="AU34" s="182"/>
      <c r="AV34" s="176"/>
      <c r="AW34" s="177"/>
      <c r="AX34" s="177"/>
      <c r="AY34" s="178"/>
      <c r="AZ34" s="176"/>
      <c r="BA34" s="177"/>
      <c r="BB34" s="177"/>
      <c r="BC34" s="177"/>
    </row>
    <row r="35" spans="1:55" ht="6.75" customHeight="1" x14ac:dyDescent="0.15">
      <c r="A35" s="5"/>
      <c r="B35" s="5"/>
      <c r="C35" s="5"/>
      <c r="D35" s="5"/>
      <c r="E35" s="5"/>
      <c r="F35" s="5"/>
      <c r="G35" s="5"/>
      <c r="H35" s="5"/>
      <c r="I35" s="14"/>
      <c r="J35" s="46"/>
      <c r="K35" s="46"/>
      <c r="L35" s="46"/>
      <c r="M35" s="46"/>
      <c r="N35" s="25"/>
      <c r="O35" s="25"/>
      <c r="P35" s="25"/>
      <c r="Q35" s="25"/>
      <c r="R35" s="25"/>
      <c r="T35" s="25"/>
      <c r="U35" s="25"/>
      <c r="V35" s="25"/>
      <c r="W35" s="25"/>
      <c r="Y35" s="25"/>
      <c r="Z35" s="25"/>
      <c r="AA35" s="25"/>
      <c r="AC35" s="25"/>
      <c r="AD35" s="25"/>
      <c r="AE35" s="25"/>
      <c r="AF35" s="25"/>
      <c r="AG35" s="25"/>
      <c r="AH35" s="25"/>
      <c r="AI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5"/>
    </row>
    <row r="36" spans="1:55" ht="22.5" customHeight="1" x14ac:dyDescent="0.15">
      <c r="A36" s="8" t="s">
        <v>72</v>
      </c>
      <c r="E36" s="74"/>
      <c r="F36" s="74"/>
      <c r="I36" s="183">
        <v>230542</v>
      </c>
      <c r="J36" s="146"/>
      <c r="K36" s="146"/>
      <c r="L36" s="146"/>
      <c r="M36" s="146"/>
      <c r="N36" s="184">
        <v>166258</v>
      </c>
      <c r="O36" s="184"/>
      <c r="P36" s="184"/>
      <c r="Q36" s="184"/>
      <c r="R36" s="184"/>
      <c r="S36" s="47"/>
      <c r="T36" s="147" t="s">
        <v>23</v>
      </c>
      <c r="U36" s="147"/>
      <c r="V36" s="147"/>
      <c r="W36" s="147"/>
      <c r="X36" s="47"/>
      <c r="Y36" s="147" t="s">
        <v>23</v>
      </c>
      <c r="Z36" s="147"/>
      <c r="AA36" s="147"/>
      <c r="AB36" s="47"/>
      <c r="AC36" s="147" t="s">
        <v>23</v>
      </c>
      <c r="AD36" s="147"/>
      <c r="AE36" s="147"/>
      <c r="AF36" s="184">
        <v>1540</v>
      </c>
      <c r="AG36" s="184"/>
      <c r="AH36" s="184"/>
      <c r="AI36" s="184"/>
      <c r="AJ36" s="47"/>
      <c r="AK36" s="147" t="s">
        <v>23</v>
      </c>
      <c r="AL36" s="147"/>
      <c r="AM36" s="147"/>
      <c r="AN36" s="147" t="s">
        <v>23</v>
      </c>
      <c r="AO36" s="147"/>
      <c r="AP36" s="147"/>
      <c r="AQ36" s="147"/>
      <c r="AR36" s="147" t="s">
        <v>23</v>
      </c>
      <c r="AS36" s="147"/>
      <c r="AT36" s="147"/>
      <c r="AU36" s="147"/>
      <c r="AV36" s="147" t="s">
        <v>23</v>
      </c>
      <c r="AW36" s="147"/>
      <c r="AX36" s="147"/>
      <c r="AY36" s="147"/>
      <c r="AZ36" s="112">
        <v>2588</v>
      </c>
      <c r="BA36" s="112"/>
      <c r="BB36" s="112"/>
      <c r="BC36" s="112"/>
    </row>
    <row r="37" spans="1:55" ht="22.5" customHeight="1" x14ac:dyDescent="0.15">
      <c r="A37" s="8"/>
      <c r="B37" s="117" t="s">
        <v>82</v>
      </c>
      <c r="C37" s="117"/>
      <c r="D37" s="117"/>
      <c r="E37" s="117"/>
      <c r="F37" s="117"/>
      <c r="G37" s="117"/>
      <c r="I37" s="118" t="s">
        <v>23</v>
      </c>
      <c r="J37" s="112"/>
      <c r="K37" s="112"/>
      <c r="L37" s="112"/>
      <c r="M37" s="112"/>
      <c r="N37" s="147" t="s">
        <v>23</v>
      </c>
      <c r="O37" s="147"/>
      <c r="P37" s="147"/>
      <c r="Q37" s="147"/>
      <c r="R37" s="147"/>
      <c r="S37" s="47"/>
      <c r="T37" s="147" t="s">
        <v>197</v>
      </c>
      <c r="U37" s="147"/>
      <c r="V37" s="147"/>
      <c r="W37" s="147"/>
      <c r="X37" s="47"/>
      <c r="Y37" s="147" t="s">
        <v>197</v>
      </c>
      <c r="Z37" s="147"/>
      <c r="AA37" s="147"/>
      <c r="AB37" s="47"/>
      <c r="AC37" s="147" t="s">
        <v>23</v>
      </c>
      <c r="AD37" s="147"/>
      <c r="AE37" s="147"/>
      <c r="AF37" s="147" t="s">
        <v>23</v>
      </c>
      <c r="AG37" s="147"/>
      <c r="AH37" s="147"/>
      <c r="AI37" s="147"/>
      <c r="AJ37" s="47"/>
      <c r="AK37" s="147" t="s">
        <v>197</v>
      </c>
      <c r="AL37" s="147"/>
      <c r="AM37" s="147"/>
      <c r="AN37" s="147" t="s">
        <v>23</v>
      </c>
      <c r="AO37" s="147"/>
      <c r="AP37" s="147"/>
      <c r="AQ37" s="147"/>
      <c r="AR37" s="147" t="s">
        <v>23</v>
      </c>
      <c r="AS37" s="147"/>
      <c r="AT37" s="147"/>
      <c r="AU37" s="147"/>
      <c r="AV37" s="112" t="s">
        <v>197</v>
      </c>
      <c r="AW37" s="112"/>
      <c r="AX37" s="112"/>
      <c r="AY37" s="112"/>
      <c r="AZ37" s="112" t="s">
        <v>23</v>
      </c>
      <c r="BA37" s="112"/>
      <c r="BB37" s="112"/>
      <c r="BC37" s="112"/>
    </row>
    <row r="38" spans="1:55" ht="22.5" customHeight="1" x14ac:dyDescent="0.15">
      <c r="A38" s="8"/>
      <c r="B38" s="117" t="s">
        <v>58</v>
      </c>
      <c r="C38" s="117"/>
      <c r="D38" s="117"/>
      <c r="E38" s="117"/>
      <c r="F38" s="117"/>
      <c r="G38" s="117"/>
      <c r="I38" s="183">
        <v>15918</v>
      </c>
      <c r="J38" s="146"/>
      <c r="K38" s="146"/>
      <c r="L38" s="146"/>
      <c r="M38" s="146"/>
      <c r="N38" s="147">
        <v>12997</v>
      </c>
      <c r="O38" s="147"/>
      <c r="P38" s="147"/>
      <c r="Q38" s="147"/>
      <c r="R38" s="147"/>
      <c r="S38" s="47"/>
      <c r="T38" s="147" t="s">
        <v>23</v>
      </c>
      <c r="U38" s="147"/>
      <c r="V38" s="147"/>
      <c r="W38" s="147"/>
      <c r="X38" s="47"/>
      <c r="Y38" s="147" t="s">
        <v>197</v>
      </c>
      <c r="Z38" s="147"/>
      <c r="AA38" s="147"/>
      <c r="AB38" s="47"/>
      <c r="AC38" s="147" t="s">
        <v>23</v>
      </c>
      <c r="AD38" s="147"/>
      <c r="AE38" s="147"/>
      <c r="AF38" s="147" t="s">
        <v>197</v>
      </c>
      <c r="AG38" s="147"/>
      <c r="AH38" s="147"/>
      <c r="AI38" s="147"/>
      <c r="AJ38" s="47"/>
      <c r="AK38" s="147" t="s">
        <v>23</v>
      </c>
      <c r="AL38" s="147"/>
      <c r="AM38" s="147"/>
      <c r="AN38" s="184">
        <v>224</v>
      </c>
      <c r="AO38" s="184"/>
      <c r="AP38" s="184"/>
      <c r="AQ38" s="184"/>
      <c r="AR38" s="147" t="s">
        <v>23</v>
      </c>
      <c r="AS38" s="147"/>
      <c r="AT38" s="147"/>
      <c r="AU38" s="147"/>
      <c r="AV38" s="147" t="s">
        <v>23</v>
      </c>
      <c r="AW38" s="147"/>
      <c r="AX38" s="147"/>
      <c r="AY38" s="147"/>
      <c r="AZ38" s="112" t="s">
        <v>23</v>
      </c>
      <c r="BA38" s="112"/>
      <c r="BB38" s="112"/>
      <c r="BC38" s="112"/>
    </row>
    <row r="39" spans="1:55" ht="22.5" customHeight="1" x14ac:dyDescent="0.15">
      <c r="A39" s="8"/>
      <c r="B39" s="120" t="s">
        <v>59</v>
      </c>
      <c r="C39" s="120"/>
      <c r="D39" s="120"/>
      <c r="E39" s="120"/>
      <c r="F39" s="120"/>
      <c r="G39" s="120"/>
      <c r="I39" s="183">
        <v>15783</v>
      </c>
      <c r="J39" s="146"/>
      <c r="K39" s="146"/>
      <c r="L39" s="146"/>
      <c r="M39" s="146"/>
      <c r="N39" s="147" t="s">
        <v>23</v>
      </c>
      <c r="O39" s="147"/>
      <c r="P39" s="147"/>
      <c r="Q39" s="147"/>
      <c r="R39" s="147"/>
      <c r="S39" s="47"/>
      <c r="T39" s="184">
        <v>8564</v>
      </c>
      <c r="U39" s="184"/>
      <c r="V39" s="184"/>
      <c r="W39" s="184"/>
      <c r="X39" s="47"/>
      <c r="Y39" s="147" t="s">
        <v>197</v>
      </c>
      <c r="Z39" s="147"/>
      <c r="AA39" s="147"/>
      <c r="AB39" s="47"/>
      <c r="AC39" s="147">
        <v>15</v>
      </c>
      <c r="AD39" s="147"/>
      <c r="AE39" s="147"/>
      <c r="AF39" s="147" t="s">
        <v>23</v>
      </c>
      <c r="AG39" s="147"/>
      <c r="AH39" s="147"/>
      <c r="AI39" s="147"/>
      <c r="AJ39" s="47"/>
      <c r="AK39" s="147" t="s">
        <v>197</v>
      </c>
      <c r="AL39" s="147"/>
      <c r="AM39" s="147"/>
      <c r="AN39" s="147" t="s">
        <v>23</v>
      </c>
      <c r="AO39" s="147"/>
      <c r="AP39" s="147"/>
      <c r="AQ39" s="147"/>
      <c r="AR39" s="147" t="s">
        <v>23</v>
      </c>
      <c r="AS39" s="147"/>
      <c r="AT39" s="147"/>
      <c r="AU39" s="147"/>
      <c r="AV39" s="147" t="s">
        <v>23</v>
      </c>
      <c r="AW39" s="147"/>
      <c r="AX39" s="147"/>
      <c r="AY39" s="147"/>
      <c r="AZ39" s="112" t="s">
        <v>197</v>
      </c>
      <c r="BA39" s="112"/>
      <c r="BB39" s="112"/>
      <c r="BC39" s="112"/>
    </row>
    <row r="40" spans="1:55" ht="22.5" customHeight="1" x14ac:dyDescent="0.15">
      <c r="A40" s="8"/>
      <c r="B40" s="117" t="s">
        <v>83</v>
      </c>
      <c r="C40" s="117"/>
      <c r="D40" s="117"/>
      <c r="E40" s="117"/>
      <c r="F40" s="117"/>
      <c r="G40" s="117"/>
      <c r="I40" s="183">
        <v>41024</v>
      </c>
      <c r="J40" s="146"/>
      <c r="K40" s="146"/>
      <c r="L40" s="146"/>
      <c r="M40" s="146"/>
      <c r="N40" s="147" t="s">
        <v>23</v>
      </c>
      <c r="O40" s="147"/>
      <c r="P40" s="147"/>
      <c r="Q40" s="147"/>
      <c r="R40" s="147"/>
      <c r="S40" s="47"/>
      <c r="T40" s="147">
        <v>14645</v>
      </c>
      <c r="U40" s="147"/>
      <c r="V40" s="147"/>
      <c r="W40" s="147"/>
      <c r="X40" s="47"/>
      <c r="Y40" s="147" t="s">
        <v>23</v>
      </c>
      <c r="Z40" s="147"/>
      <c r="AA40" s="147"/>
      <c r="AB40" s="47"/>
      <c r="AC40" s="147">
        <v>14</v>
      </c>
      <c r="AD40" s="147"/>
      <c r="AE40" s="147"/>
      <c r="AF40" s="147">
        <v>18</v>
      </c>
      <c r="AG40" s="147"/>
      <c r="AH40" s="147"/>
      <c r="AI40" s="147"/>
      <c r="AJ40" s="47"/>
      <c r="AK40" s="147" t="s">
        <v>23</v>
      </c>
      <c r="AL40" s="147"/>
      <c r="AM40" s="147"/>
      <c r="AN40" s="184">
        <v>786</v>
      </c>
      <c r="AO40" s="184"/>
      <c r="AP40" s="184"/>
      <c r="AQ40" s="184"/>
      <c r="AR40" s="146">
        <v>65</v>
      </c>
      <c r="AS40" s="146"/>
      <c r="AT40" s="146"/>
      <c r="AU40" s="146"/>
      <c r="AV40" s="147" t="s">
        <v>23</v>
      </c>
      <c r="AW40" s="147"/>
      <c r="AX40" s="147"/>
      <c r="AY40" s="147"/>
      <c r="AZ40" s="112" t="s">
        <v>23</v>
      </c>
      <c r="BA40" s="112"/>
      <c r="BB40" s="112"/>
      <c r="BC40" s="112"/>
    </row>
    <row r="41" spans="1:55" ht="22.5" customHeight="1" x14ac:dyDescent="0.15">
      <c r="A41" s="8"/>
      <c r="B41" s="117" t="s">
        <v>44</v>
      </c>
      <c r="C41" s="117"/>
      <c r="D41" s="117"/>
      <c r="E41" s="117"/>
      <c r="F41" s="117"/>
      <c r="G41" s="117"/>
      <c r="I41" s="183">
        <v>26794</v>
      </c>
      <c r="J41" s="146"/>
      <c r="K41" s="146"/>
      <c r="L41" s="146"/>
      <c r="M41" s="146"/>
      <c r="N41" s="184">
        <v>25153</v>
      </c>
      <c r="O41" s="184"/>
      <c r="P41" s="184"/>
      <c r="Q41" s="184"/>
      <c r="R41" s="184"/>
      <c r="S41" s="47"/>
      <c r="T41" s="147" t="s">
        <v>23</v>
      </c>
      <c r="U41" s="147"/>
      <c r="V41" s="147"/>
      <c r="W41" s="147"/>
      <c r="X41" s="47"/>
      <c r="Y41" s="147" t="s">
        <v>197</v>
      </c>
      <c r="Z41" s="147"/>
      <c r="AA41" s="147"/>
      <c r="AB41" s="47"/>
      <c r="AC41" s="147" t="s">
        <v>23</v>
      </c>
      <c r="AD41" s="147"/>
      <c r="AE41" s="147"/>
      <c r="AF41" s="147">
        <v>73</v>
      </c>
      <c r="AG41" s="147"/>
      <c r="AH41" s="147"/>
      <c r="AI41" s="147"/>
      <c r="AJ41" s="47"/>
      <c r="AK41" s="147" t="s">
        <v>197</v>
      </c>
      <c r="AL41" s="147"/>
      <c r="AM41" s="147"/>
      <c r="AN41" s="184">
        <v>99</v>
      </c>
      <c r="AO41" s="184"/>
      <c r="AP41" s="184"/>
      <c r="AQ41" s="184"/>
      <c r="AR41" s="146">
        <v>44</v>
      </c>
      <c r="AS41" s="146"/>
      <c r="AT41" s="146"/>
      <c r="AU41" s="146"/>
      <c r="AV41" s="147" t="s">
        <v>23</v>
      </c>
      <c r="AW41" s="147"/>
      <c r="AX41" s="147"/>
      <c r="AY41" s="147"/>
      <c r="AZ41" s="112" t="s">
        <v>23</v>
      </c>
      <c r="BA41" s="112"/>
      <c r="BB41" s="112"/>
      <c r="BC41" s="112"/>
    </row>
    <row r="42" spans="1:55" ht="22.5" customHeight="1" x14ac:dyDescent="0.15">
      <c r="A42" s="8"/>
      <c r="B42" s="117" t="s">
        <v>1</v>
      </c>
      <c r="C42" s="117"/>
      <c r="D42" s="117"/>
      <c r="E42" s="117"/>
      <c r="F42" s="117"/>
      <c r="G42" s="117"/>
      <c r="I42" s="183">
        <v>21463</v>
      </c>
      <c r="J42" s="146"/>
      <c r="K42" s="146"/>
      <c r="L42" s="146"/>
      <c r="M42" s="146"/>
      <c r="N42" s="184">
        <v>17552</v>
      </c>
      <c r="O42" s="184"/>
      <c r="P42" s="184"/>
      <c r="Q42" s="184"/>
      <c r="R42" s="184"/>
      <c r="S42" s="47"/>
      <c r="T42" s="147" t="s">
        <v>23</v>
      </c>
      <c r="U42" s="147"/>
      <c r="V42" s="147"/>
      <c r="W42" s="147"/>
      <c r="X42" s="47"/>
      <c r="Y42" s="147" t="s">
        <v>197</v>
      </c>
      <c r="Z42" s="147"/>
      <c r="AA42" s="147"/>
      <c r="AB42" s="47"/>
      <c r="AC42" s="147" t="s">
        <v>197</v>
      </c>
      <c r="AD42" s="147"/>
      <c r="AE42" s="147"/>
      <c r="AF42" s="147" t="s">
        <v>23</v>
      </c>
      <c r="AG42" s="147"/>
      <c r="AH42" s="147"/>
      <c r="AI42" s="147"/>
      <c r="AJ42" s="47"/>
      <c r="AK42" s="147" t="s">
        <v>197</v>
      </c>
      <c r="AL42" s="147"/>
      <c r="AM42" s="147"/>
      <c r="AN42" s="184">
        <v>288</v>
      </c>
      <c r="AO42" s="184"/>
      <c r="AP42" s="184"/>
      <c r="AQ42" s="184"/>
      <c r="AR42" s="147" t="s">
        <v>23</v>
      </c>
      <c r="AS42" s="147"/>
      <c r="AT42" s="147"/>
      <c r="AU42" s="147"/>
      <c r="AV42" s="112">
        <v>1466</v>
      </c>
      <c r="AW42" s="112"/>
      <c r="AX42" s="112"/>
      <c r="AY42" s="112"/>
      <c r="AZ42" s="112" t="s">
        <v>23</v>
      </c>
      <c r="BA42" s="112"/>
      <c r="BB42" s="112"/>
      <c r="BC42" s="112"/>
    </row>
    <row r="43" spans="1:55" ht="22.5" customHeight="1" x14ac:dyDescent="0.15">
      <c r="A43" s="8"/>
      <c r="B43" s="117" t="s">
        <v>49</v>
      </c>
      <c r="C43" s="117"/>
      <c r="D43" s="117"/>
      <c r="E43" s="117"/>
      <c r="F43" s="117"/>
      <c r="G43" s="117"/>
      <c r="I43" s="183">
        <v>11204</v>
      </c>
      <c r="J43" s="146"/>
      <c r="K43" s="146"/>
      <c r="L43" s="146"/>
      <c r="M43" s="146"/>
      <c r="N43" s="184">
        <v>6900</v>
      </c>
      <c r="O43" s="184"/>
      <c r="P43" s="184"/>
      <c r="Q43" s="184"/>
      <c r="R43" s="184"/>
      <c r="S43" s="47"/>
      <c r="T43" s="184">
        <v>4082</v>
      </c>
      <c r="U43" s="184"/>
      <c r="V43" s="184"/>
      <c r="W43" s="184"/>
      <c r="X43" s="47"/>
      <c r="Y43" s="147" t="s">
        <v>197</v>
      </c>
      <c r="Z43" s="147"/>
      <c r="AA43" s="147"/>
      <c r="AB43" s="47"/>
      <c r="AC43" s="147" t="s">
        <v>23</v>
      </c>
      <c r="AD43" s="147"/>
      <c r="AE43" s="147"/>
      <c r="AF43" s="147" t="s">
        <v>23</v>
      </c>
      <c r="AG43" s="147"/>
      <c r="AH43" s="147"/>
      <c r="AI43" s="147"/>
      <c r="AJ43" s="47"/>
      <c r="AK43" s="147" t="s">
        <v>197</v>
      </c>
      <c r="AL43" s="147"/>
      <c r="AM43" s="147"/>
      <c r="AN43" s="147" t="s">
        <v>23</v>
      </c>
      <c r="AO43" s="147"/>
      <c r="AP43" s="147"/>
      <c r="AQ43" s="147"/>
      <c r="AR43" s="112" t="s">
        <v>197</v>
      </c>
      <c r="AS43" s="112"/>
      <c r="AT43" s="112"/>
      <c r="AU43" s="112"/>
      <c r="AV43" s="147" t="s">
        <v>23</v>
      </c>
      <c r="AW43" s="147"/>
      <c r="AX43" s="147"/>
      <c r="AY43" s="147"/>
      <c r="AZ43" s="112" t="s">
        <v>23</v>
      </c>
      <c r="BA43" s="112"/>
      <c r="BB43" s="112"/>
      <c r="BC43" s="112"/>
    </row>
    <row r="44" spans="1:55" ht="22.5" customHeight="1" x14ac:dyDescent="0.15">
      <c r="A44" s="8"/>
      <c r="B44" s="117" t="s">
        <v>13</v>
      </c>
      <c r="C44" s="117"/>
      <c r="D44" s="117"/>
      <c r="E44" s="117"/>
      <c r="F44" s="117"/>
      <c r="G44" s="117"/>
      <c r="I44" s="183">
        <v>25083</v>
      </c>
      <c r="J44" s="146"/>
      <c r="K44" s="146"/>
      <c r="L44" s="146"/>
      <c r="M44" s="146"/>
      <c r="N44" s="147" t="s">
        <v>23</v>
      </c>
      <c r="O44" s="147"/>
      <c r="P44" s="147"/>
      <c r="Q44" s="147"/>
      <c r="R44" s="147"/>
      <c r="S44" s="47"/>
      <c r="T44" s="184">
        <v>13169</v>
      </c>
      <c r="U44" s="184"/>
      <c r="V44" s="184"/>
      <c r="W44" s="184"/>
      <c r="X44" s="47"/>
      <c r="Y44" s="147" t="s">
        <v>197</v>
      </c>
      <c r="Z44" s="147"/>
      <c r="AA44" s="147"/>
      <c r="AB44" s="47"/>
      <c r="AC44" s="147" t="s">
        <v>23</v>
      </c>
      <c r="AD44" s="147"/>
      <c r="AE44" s="147"/>
      <c r="AF44" s="147" t="s">
        <v>23</v>
      </c>
      <c r="AG44" s="147"/>
      <c r="AH44" s="147"/>
      <c r="AI44" s="147"/>
      <c r="AJ44" s="47"/>
      <c r="AK44" s="147" t="s">
        <v>23</v>
      </c>
      <c r="AL44" s="147"/>
      <c r="AM44" s="147"/>
      <c r="AN44" s="147" t="s">
        <v>23</v>
      </c>
      <c r="AO44" s="147"/>
      <c r="AP44" s="147"/>
      <c r="AQ44" s="147"/>
      <c r="AR44" s="112" t="s">
        <v>197</v>
      </c>
      <c r="AS44" s="112"/>
      <c r="AT44" s="112"/>
      <c r="AU44" s="112"/>
      <c r="AV44" s="112" t="s">
        <v>197</v>
      </c>
      <c r="AW44" s="112"/>
      <c r="AX44" s="112"/>
      <c r="AY44" s="112"/>
      <c r="AZ44" s="112">
        <v>629</v>
      </c>
      <c r="BA44" s="112"/>
      <c r="BB44" s="112"/>
      <c r="BC44" s="112"/>
    </row>
    <row r="45" spans="1:55" ht="22.5" customHeight="1" x14ac:dyDescent="0.15">
      <c r="A45" s="8"/>
      <c r="B45" s="117" t="s">
        <v>81</v>
      </c>
      <c r="C45" s="117"/>
      <c r="D45" s="117"/>
      <c r="E45" s="117"/>
      <c r="F45" s="117"/>
      <c r="G45" s="117"/>
      <c r="I45" s="183">
        <v>10215</v>
      </c>
      <c r="J45" s="146"/>
      <c r="K45" s="146"/>
      <c r="L45" s="146"/>
      <c r="M45" s="146"/>
      <c r="N45" s="184">
        <v>9599</v>
      </c>
      <c r="O45" s="184"/>
      <c r="P45" s="184"/>
      <c r="Q45" s="184"/>
      <c r="R45" s="184"/>
      <c r="S45" s="47"/>
      <c r="T45" s="147" t="s">
        <v>23</v>
      </c>
      <c r="U45" s="147"/>
      <c r="V45" s="147"/>
      <c r="W45" s="147"/>
      <c r="X45" s="47"/>
      <c r="Y45" s="147" t="s">
        <v>197</v>
      </c>
      <c r="Z45" s="147"/>
      <c r="AA45" s="147"/>
      <c r="AB45" s="47"/>
      <c r="AC45" s="147" t="s">
        <v>23</v>
      </c>
      <c r="AD45" s="147"/>
      <c r="AE45" s="147"/>
      <c r="AF45" s="147" t="s">
        <v>197</v>
      </c>
      <c r="AG45" s="147"/>
      <c r="AH45" s="147"/>
      <c r="AI45" s="147"/>
      <c r="AJ45" s="47"/>
      <c r="AK45" s="147" t="s">
        <v>197</v>
      </c>
      <c r="AL45" s="147"/>
      <c r="AM45" s="147"/>
      <c r="AN45" s="147" t="s">
        <v>23</v>
      </c>
      <c r="AO45" s="147"/>
      <c r="AP45" s="147"/>
      <c r="AQ45" s="147"/>
      <c r="AR45" s="147" t="s">
        <v>23</v>
      </c>
      <c r="AS45" s="147"/>
      <c r="AT45" s="147"/>
      <c r="AU45" s="147"/>
      <c r="AV45" s="112" t="s">
        <v>197</v>
      </c>
      <c r="AW45" s="112"/>
      <c r="AX45" s="112"/>
      <c r="AY45" s="112"/>
      <c r="AZ45" s="112" t="s">
        <v>23</v>
      </c>
      <c r="BA45" s="112"/>
      <c r="BB45" s="112"/>
      <c r="BC45" s="112"/>
    </row>
    <row r="46" spans="1:55" ht="22.5" customHeight="1" x14ac:dyDescent="0.15">
      <c r="A46" s="8"/>
      <c r="B46" s="117" t="s">
        <v>84</v>
      </c>
      <c r="C46" s="117"/>
      <c r="D46" s="117"/>
      <c r="E46" s="117"/>
      <c r="F46" s="117"/>
      <c r="G46" s="117"/>
      <c r="I46" s="118" t="s">
        <v>23</v>
      </c>
      <c r="J46" s="112"/>
      <c r="K46" s="112"/>
      <c r="L46" s="112"/>
      <c r="M46" s="112"/>
      <c r="N46" s="147" t="s">
        <v>23</v>
      </c>
      <c r="O46" s="147"/>
      <c r="P46" s="147"/>
      <c r="Q46" s="147"/>
      <c r="R46" s="147"/>
      <c r="S46" s="47"/>
      <c r="T46" s="147" t="s">
        <v>197</v>
      </c>
      <c r="U46" s="147"/>
      <c r="V46" s="147"/>
      <c r="W46" s="147"/>
      <c r="X46" s="47"/>
      <c r="Y46" s="147" t="s">
        <v>197</v>
      </c>
      <c r="Z46" s="147"/>
      <c r="AA46" s="147"/>
      <c r="AB46" s="47"/>
      <c r="AC46" s="147" t="s">
        <v>197</v>
      </c>
      <c r="AD46" s="147"/>
      <c r="AE46" s="147"/>
      <c r="AF46" s="147" t="s">
        <v>197</v>
      </c>
      <c r="AG46" s="147"/>
      <c r="AH46" s="147"/>
      <c r="AI46" s="147"/>
      <c r="AJ46" s="47"/>
      <c r="AK46" s="147" t="s">
        <v>197</v>
      </c>
      <c r="AL46" s="147"/>
      <c r="AM46" s="147"/>
      <c r="AN46" s="147" t="s">
        <v>197</v>
      </c>
      <c r="AO46" s="147"/>
      <c r="AP46" s="147"/>
      <c r="AQ46" s="147"/>
      <c r="AR46" s="112" t="s">
        <v>197</v>
      </c>
      <c r="AS46" s="112"/>
      <c r="AT46" s="112"/>
      <c r="AU46" s="112"/>
      <c r="AV46" s="147" t="s">
        <v>23</v>
      </c>
      <c r="AW46" s="147"/>
      <c r="AX46" s="147"/>
      <c r="AY46" s="147"/>
      <c r="AZ46" s="112" t="s">
        <v>197</v>
      </c>
      <c r="BA46" s="112"/>
      <c r="BB46" s="112"/>
      <c r="BC46" s="112"/>
    </row>
    <row r="47" spans="1:55" ht="22.5" customHeight="1" x14ac:dyDescent="0.15">
      <c r="A47" s="8"/>
      <c r="B47" s="117" t="s">
        <v>46</v>
      </c>
      <c r="C47" s="117"/>
      <c r="D47" s="117"/>
      <c r="E47" s="117"/>
      <c r="F47" s="117"/>
      <c r="G47" s="117"/>
      <c r="I47" s="183">
        <v>18414</v>
      </c>
      <c r="J47" s="146"/>
      <c r="K47" s="146"/>
      <c r="L47" s="146"/>
      <c r="M47" s="146"/>
      <c r="N47" s="184">
        <v>16632</v>
      </c>
      <c r="O47" s="184"/>
      <c r="P47" s="184"/>
      <c r="Q47" s="184"/>
      <c r="R47" s="184"/>
      <c r="S47" s="47"/>
      <c r="T47" s="147" t="s">
        <v>23</v>
      </c>
      <c r="U47" s="147"/>
      <c r="V47" s="147"/>
      <c r="W47" s="147"/>
      <c r="X47" s="47"/>
      <c r="Y47" s="147" t="s">
        <v>197</v>
      </c>
      <c r="Z47" s="147"/>
      <c r="AA47" s="147"/>
      <c r="AB47" s="47"/>
      <c r="AC47" s="147" t="s">
        <v>23</v>
      </c>
      <c r="AD47" s="147"/>
      <c r="AE47" s="147"/>
      <c r="AF47" s="147" t="s">
        <v>197</v>
      </c>
      <c r="AG47" s="147"/>
      <c r="AH47" s="147"/>
      <c r="AI47" s="147"/>
      <c r="AJ47" s="47"/>
      <c r="AK47" s="147" t="s">
        <v>23</v>
      </c>
      <c r="AL47" s="147"/>
      <c r="AM47" s="147"/>
      <c r="AN47" s="147" t="s">
        <v>23</v>
      </c>
      <c r="AO47" s="147"/>
      <c r="AP47" s="147"/>
      <c r="AQ47" s="147"/>
      <c r="AR47" s="146">
        <v>870</v>
      </c>
      <c r="AS47" s="146"/>
      <c r="AT47" s="146"/>
      <c r="AU47" s="146"/>
      <c r="AV47" s="147" t="s">
        <v>23</v>
      </c>
      <c r="AW47" s="147"/>
      <c r="AX47" s="147"/>
      <c r="AY47" s="147"/>
      <c r="AZ47" s="112" t="s">
        <v>23</v>
      </c>
      <c r="BA47" s="112"/>
      <c r="BB47" s="112"/>
      <c r="BC47" s="112"/>
    </row>
    <row r="48" spans="1:55" ht="22.5" customHeight="1" x14ac:dyDescent="0.15">
      <c r="A48" s="8"/>
      <c r="B48" s="117" t="s">
        <v>85</v>
      </c>
      <c r="C48" s="117"/>
      <c r="D48" s="117"/>
      <c r="E48" s="117"/>
      <c r="F48" s="117"/>
      <c r="G48" s="117"/>
      <c r="I48" s="183">
        <v>27531</v>
      </c>
      <c r="J48" s="146"/>
      <c r="K48" s="146"/>
      <c r="L48" s="146"/>
      <c r="M48" s="146"/>
      <c r="N48" s="184">
        <v>18417</v>
      </c>
      <c r="O48" s="184"/>
      <c r="P48" s="184"/>
      <c r="Q48" s="184"/>
      <c r="R48" s="184"/>
      <c r="S48" s="47"/>
      <c r="T48" s="147" t="s">
        <v>197</v>
      </c>
      <c r="U48" s="147"/>
      <c r="V48" s="147"/>
      <c r="W48" s="147"/>
      <c r="X48" s="47"/>
      <c r="Y48" s="147" t="s">
        <v>23</v>
      </c>
      <c r="Z48" s="147"/>
      <c r="AA48" s="147"/>
      <c r="AB48" s="47"/>
      <c r="AC48" s="147" t="s">
        <v>23</v>
      </c>
      <c r="AD48" s="147"/>
      <c r="AE48" s="147"/>
      <c r="AF48" s="147">
        <v>212</v>
      </c>
      <c r="AG48" s="147"/>
      <c r="AH48" s="147"/>
      <c r="AI48" s="147"/>
      <c r="AJ48" s="47"/>
      <c r="AK48" s="147" t="s">
        <v>23</v>
      </c>
      <c r="AL48" s="147"/>
      <c r="AM48" s="147"/>
      <c r="AN48" s="184">
        <v>869</v>
      </c>
      <c r="AO48" s="184"/>
      <c r="AP48" s="184"/>
      <c r="AQ48" s="184"/>
      <c r="AR48" s="146">
        <v>6970</v>
      </c>
      <c r="AS48" s="146"/>
      <c r="AT48" s="146"/>
      <c r="AU48" s="146"/>
      <c r="AV48" s="147" t="s">
        <v>23</v>
      </c>
      <c r="AW48" s="147"/>
      <c r="AX48" s="147"/>
      <c r="AY48" s="147"/>
      <c r="AZ48" s="112">
        <v>358</v>
      </c>
      <c r="BA48" s="112"/>
      <c r="BB48" s="112"/>
      <c r="BC48" s="112"/>
    </row>
    <row r="49" spans="1:55" ht="22.5" customHeight="1" x14ac:dyDescent="0.15">
      <c r="A49" s="8"/>
      <c r="B49" s="117" t="s">
        <v>86</v>
      </c>
      <c r="C49" s="117"/>
      <c r="D49" s="117"/>
      <c r="E49" s="117"/>
      <c r="F49" s="117"/>
      <c r="G49" s="117"/>
      <c r="I49" s="183">
        <v>15404</v>
      </c>
      <c r="J49" s="146"/>
      <c r="K49" s="146"/>
      <c r="L49" s="146"/>
      <c r="M49" s="146"/>
      <c r="N49" s="184">
        <v>14626</v>
      </c>
      <c r="O49" s="184"/>
      <c r="P49" s="184"/>
      <c r="Q49" s="184"/>
      <c r="R49" s="184"/>
      <c r="S49" s="47"/>
      <c r="T49" s="147" t="s">
        <v>197</v>
      </c>
      <c r="U49" s="147"/>
      <c r="V49" s="147"/>
      <c r="W49" s="147"/>
      <c r="X49" s="47"/>
      <c r="Y49" s="147" t="s">
        <v>197</v>
      </c>
      <c r="Z49" s="147"/>
      <c r="AA49" s="147"/>
      <c r="AB49" s="47"/>
      <c r="AC49" s="147" t="s">
        <v>23</v>
      </c>
      <c r="AD49" s="147"/>
      <c r="AE49" s="147"/>
      <c r="AF49" s="147" t="s">
        <v>197</v>
      </c>
      <c r="AG49" s="147"/>
      <c r="AH49" s="147"/>
      <c r="AI49" s="147"/>
      <c r="AJ49" s="47"/>
      <c r="AK49" s="147" t="s">
        <v>197</v>
      </c>
      <c r="AL49" s="147"/>
      <c r="AM49" s="147"/>
      <c r="AN49" s="147" t="s">
        <v>23</v>
      </c>
      <c r="AO49" s="147"/>
      <c r="AP49" s="147"/>
      <c r="AQ49" s="147"/>
      <c r="AR49" s="147" t="s">
        <v>23</v>
      </c>
      <c r="AS49" s="147"/>
      <c r="AT49" s="147"/>
      <c r="AU49" s="147"/>
      <c r="AV49" s="112" t="s">
        <v>197</v>
      </c>
      <c r="AW49" s="112"/>
      <c r="AX49" s="112"/>
      <c r="AY49" s="112"/>
      <c r="AZ49" s="112">
        <v>323</v>
      </c>
      <c r="BA49" s="112"/>
      <c r="BB49" s="112"/>
      <c r="BC49" s="112"/>
    </row>
    <row r="50" spans="1:55" ht="6.75" customHeight="1" x14ac:dyDescent="0.15">
      <c r="I50" s="41"/>
      <c r="J50" s="6"/>
      <c r="K50" s="6"/>
      <c r="L50" s="6"/>
      <c r="M50" s="6"/>
    </row>
    <row r="51" spans="1:55" ht="4.1500000000000004" customHeight="1" x14ac:dyDescent="0.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</row>
    <row r="52" spans="1:55" ht="12" customHeight="1" x14ac:dyDescent="0.15">
      <c r="AP52" s="81" t="s">
        <v>33</v>
      </c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145"/>
      <c r="BC52" s="145"/>
    </row>
  </sheetData>
  <mergeCells count="349">
    <mergeCell ref="AK2:BA2"/>
    <mergeCell ref="H7:L7"/>
    <mergeCell ref="O7:Q7"/>
    <mergeCell ref="T7:V7"/>
    <mergeCell ref="Y7:AA7"/>
    <mergeCell ref="AD7:AF7"/>
    <mergeCell ref="AI7:AK7"/>
    <mergeCell ref="AN7:AP7"/>
    <mergeCell ref="AS7:AU7"/>
    <mergeCell ref="AX7:AZ7"/>
    <mergeCell ref="B8:D8"/>
    <mergeCell ref="E8:F8"/>
    <mergeCell ref="H8:L8"/>
    <mergeCell ref="O8:Q8"/>
    <mergeCell ref="T8:V8"/>
    <mergeCell ref="Y8:AA8"/>
    <mergeCell ref="AD8:AF8"/>
    <mergeCell ref="AI8:AK8"/>
    <mergeCell ref="AN8:AP8"/>
    <mergeCell ref="AS8:AU8"/>
    <mergeCell ref="AX8:AZ8"/>
    <mergeCell ref="E9:F9"/>
    <mergeCell ref="H9:L9"/>
    <mergeCell ref="O9:Q9"/>
    <mergeCell ref="T9:V9"/>
    <mergeCell ref="Y9:AA9"/>
    <mergeCell ref="AD9:AF9"/>
    <mergeCell ref="AI9:AK9"/>
    <mergeCell ref="AN9:AP9"/>
    <mergeCell ref="AS9:AU9"/>
    <mergeCell ref="AX9:AZ9"/>
    <mergeCell ref="E10:F10"/>
    <mergeCell ref="H10:L10"/>
    <mergeCell ref="O10:Q10"/>
    <mergeCell ref="T10:V10"/>
    <mergeCell ref="Y10:AA10"/>
    <mergeCell ref="AD10:AF10"/>
    <mergeCell ref="AI10:AK10"/>
    <mergeCell ref="AN10:AP10"/>
    <mergeCell ref="AS10:AU10"/>
    <mergeCell ref="AX10:AZ10"/>
    <mergeCell ref="H11:L11"/>
    <mergeCell ref="O11:Q11"/>
    <mergeCell ref="T11:V11"/>
    <mergeCell ref="Y11:AA11"/>
    <mergeCell ref="AD11:AF11"/>
    <mergeCell ref="AI11:AK11"/>
    <mergeCell ref="AN11:AP11"/>
    <mergeCell ref="AS11:AU11"/>
    <mergeCell ref="AX11:AZ11"/>
    <mergeCell ref="B12:D12"/>
    <mergeCell ref="E12:F12"/>
    <mergeCell ref="H12:L12"/>
    <mergeCell ref="O12:Q12"/>
    <mergeCell ref="T12:V12"/>
    <mergeCell ref="Y12:AA12"/>
    <mergeCell ref="AD12:AF12"/>
    <mergeCell ref="AI12:AK12"/>
    <mergeCell ref="AN12:AP12"/>
    <mergeCell ref="AS12:AU12"/>
    <mergeCell ref="AX12:AZ12"/>
    <mergeCell ref="E13:F13"/>
    <mergeCell ref="H13:L13"/>
    <mergeCell ref="O13:Q13"/>
    <mergeCell ref="T13:V13"/>
    <mergeCell ref="Y13:AA13"/>
    <mergeCell ref="AD13:AF13"/>
    <mergeCell ref="AI13:AK13"/>
    <mergeCell ref="AN13:AP13"/>
    <mergeCell ref="AS13:AU13"/>
    <mergeCell ref="AX13:AZ13"/>
    <mergeCell ref="E14:F14"/>
    <mergeCell ref="H14:L14"/>
    <mergeCell ref="O14:Q14"/>
    <mergeCell ref="T14:V14"/>
    <mergeCell ref="Y14:AA14"/>
    <mergeCell ref="AD14:AF14"/>
    <mergeCell ref="AI14:AK14"/>
    <mergeCell ref="AN14:AP14"/>
    <mergeCell ref="AS14:AU14"/>
    <mergeCell ref="AX14:AZ14"/>
    <mergeCell ref="H15:L15"/>
    <mergeCell ref="O15:Q15"/>
    <mergeCell ref="T15:V15"/>
    <mergeCell ref="Y15:AA15"/>
    <mergeCell ref="AD15:AF15"/>
    <mergeCell ref="AI15:AK15"/>
    <mergeCell ref="AN15:AP15"/>
    <mergeCell ref="AS15:AU15"/>
    <mergeCell ref="AX15:AZ15"/>
    <mergeCell ref="B16:D16"/>
    <mergeCell ref="E16:F16"/>
    <mergeCell ref="H16:L16"/>
    <mergeCell ref="O16:Q16"/>
    <mergeCell ref="T16:V16"/>
    <mergeCell ref="Y16:AA16"/>
    <mergeCell ref="AD16:AF16"/>
    <mergeCell ref="AI16:AK16"/>
    <mergeCell ref="AN16:AP16"/>
    <mergeCell ref="AS16:AU16"/>
    <mergeCell ref="AX16:AZ16"/>
    <mergeCell ref="E17:F17"/>
    <mergeCell ref="H17:L17"/>
    <mergeCell ref="O17:Q17"/>
    <mergeCell ref="T17:V17"/>
    <mergeCell ref="Y17:AA17"/>
    <mergeCell ref="AD17:AF17"/>
    <mergeCell ref="AI17:AK17"/>
    <mergeCell ref="AN17:AP17"/>
    <mergeCell ref="AS17:AU17"/>
    <mergeCell ref="AX17:AZ17"/>
    <mergeCell ref="AX18:AZ18"/>
    <mergeCell ref="A20:D20"/>
    <mergeCell ref="B21:D21"/>
    <mergeCell ref="E21:F21"/>
    <mergeCell ref="H21:L21"/>
    <mergeCell ref="O21:Q21"/>
    <mergeCell ref="T21:V21"/>
    <mergeCell ref="Y21:AA21"/>
    <mergeCell ref="AD21:AF21"/>
    <mergeCell ref="AI21:AK21"/>
    <mergeCell ref="AN21:AP21"/>
    <mergeCell ref="AS21:AU21"/>
    <mergeCell ref="AW21:AZ21"/>
    <mergeCell ref="E18:F18"/>
    <mergeCell ref="H18:L18"/>
    <mergeCell ref="O18:Q18"/>
    <mergeCell ref="T18:V18"/>
    <mergeCell ref="Y18:AA18"/>
    <mergeCell ref="AD18:AF18"/>
    <mergeCell ref="AI18:AK18"/>
    <mergeCell ref="AN18:AP18"/>
    <mergeCell ref="AS18:AU18"/>
    <mergeCell ref="AW22:AZ22"/>
    <mergeCell ref="B23:D23"/>
    <mergeCell ref="E23:F23"/>
    <mergeCell ref="H23:L23"/>
    <mergeCell ref="O23:Q23"/>
    <mergeCell ref="T23:V23"/>
    <mergeCell ref="Y23:AA23"/>
    <mergeCell ref="AD23:AF23"/>
    <mergeCell ref="AI23:AK23"/>
    <mergeCell ref="AN23:AP23"/>
    <mergeCell ref="AS23:AU23"/>
    <mergeCell ref="AW23:AZ23"/>
    <mergeCell ref="E22:F22"/>
    <mergeCell ref="H22:L22"/>
    <mergeCell ref="O22:Q22"/>
    <mergeCell ref="T22:V22"/>
    <mergeCell ref="Y22:AA22"/>
    <mergeCell ref="AD22:AF22"/>
    <mergeCell ref="AI22:AK22"/>
    <mergeCell ref="AN22:AP22"/>
    <mergeCell ref="AS22:AU22"/>
    <mergeCell ref="E24:F24"/>
    <mergeCell ref="E25:F25"/>
    <mergeCell ref="AM26:BA26"/>
    <mergeCell ref="AK31:BC31"/>
    <mergeCell ref="E36:F36"/>
    <mergeCell ref="I36:M36"/>
    <mergeCell ref="N36:R36"/>
    <mergeCell ref="T36:W36"/>
    <mergeCell ref="Y36:AA36"/>
    <mergeCell ref="AC36:AE36"/>
    <mergeCell ref="AF36:AI36"/>
    <mergeCell ref="AK36:AM36"/>
    <mergeCell ref="AN36:AQ36"/>
    <mergeCell ref="AR36:AU36"/>
    <mergeCell ref="AV36:AY36"/>
    <mergeCell ref="AZ36:BC36"/>
    <mergeCell ref="AV33:AY34"/>
    <mergeCell ref="AZ33:BC34"/>
    <mergeCell ref="AR37:AU37"/>
    <mergeCell ref="AV37:AY37"/>
    <mergeCell ref="AZ37:BC37"/>
    <mergeCell ref="B38:G38"/>
    <mergeCell ref="I38:M38"/>
    <mergeCell ref="N38:R38"/>
    <mergeCell ref="T38:W38"/>
    <mergeCell ref="Y38:AA38"/>
    <mergeCell ref="AC38:AE38"/>
    <mergeCell ref="AF38:AI38"/>
    <mergeCell ref="AK38:AM38"/>
    <mergeCell ref="AN38:AQ38"/>
    <mergeCell ref="AR38:AU38"/>
    <mergeCell ref="AV38:AY38"/>
    <mergeCell ref="AZ38:BC38"/>
    <mergeCell ref="B37:G37"/>
    <mergeCell ref="I37:M37"/>
    <mergeCell ref="N37:R37"/>
    <mergeCell ref="T37:W37"/>
    <mergeCell ref="Y37:AA37"/>
    <mergeCell ref="AC37:AE37"/>
    <mergeCell ref="AF37:AI37"/>
    <mergeCell ref="AK37:AM37"/>
    <mergeCell ref="AN37:AQ37"/>
    <mergeCell ref="AR39:AU39"/>
    <mergeCell ref="AV39:AY39"/>
    <mergeCell ref="AZ39:BC39"/>
    <mergeCell ref="B40:G40"/>
    <mergeCell ref="I40:M40"/>
    <mergeCell ref="N40:R40"/>
    <mergeCell ref="T40:W40"/>
    <mergeCell ref="Y40:AA40"/>
    <mergeCell ref="AC40:AE40"/>
    <mergeCell ref="AF40:AI40"/>
    <mergeCell ref="AK40:AM40"/>
    <mergeCell ref="AN40:AQ40"/>
    <mergeCell ref="AR40:AU40"/>
    <mergeCell ref="AV40:AY40"/>
    <mergeCell ref="AZ40:BC40"/>
    <mergeCell ref="B39:G39"/>
    <mergeCell ref="I39:M39"/>
    <mergeCell ref="N39:R39"/>
    <mergeCell ref="T39:W39"/>
    <mergeCell ref="Y39:AA39"/>
    <mergeCell ref="AC39:AE39"/>
    <mergeCell ref="AF39:AI39"/>
    <mergeCell ref="AK39:AM39"/>
    <mergeCell ref="AN39:AQ39"/>
    <mergeCell ref="AR41:AU41"/>
    <mergeCell ref="AV41:AY41"/>
    <mergeCell ref="AZ41:BC41"/>
    <mergeCell ref="B42:G42"/>
    <mergeCell ref="I42:M42"/>
    <mergeCell ref="N42:R42"/>
    <mergeCell ref="T42:W42"/>
    <mergeCell ref="Y42:AA42"/>
    <mergeCell ref="AC42:AE42"/>
    <mergeCell ref="AF42:AI42"/>
    <mergeCell ref="AK42:AM42"/>
    <mergeCell ref="AN42:AQ42"/>
    <mergeCell ref="AR42:AU42"/>
    <mergeCell ref="AV42:AY42"/>
    <mergeCell ref="AZ42:BC42"/>
    <mergeCell ref="B41:G41"/>
    <mergeCell ref="I41:M41"/>
    <mergeCell ref="N41:R41"/>
    <mergeCell ref="T41:W41"/>
    <mergeCell ref="Y41:AA41"/>
    <mergeCell ref="AC41:AE41"/>
    <mergeCell ref="AF41:AI41"/>
    <mergeCell ref="AK41:AM41"/>
    <mergeCell ref="AN41:AQ41"/>
    <mergeCell ref="AR43:AU43"/>
    <mergeCell ref="AV43:AY43"/>
    <mergeCell ref="AZ43:BC43"/>
    <mergeCell ref="B44:G44"/>
    <mergeCell ref="I44:M44"/>
    <mergeCell ref="N44:R44"/>
    <mergeCell ref="T44:W44"/>
    <mergeCell ref="Y44:AA44"/>
    <mergeCell ref="AC44:AE44"/>
    <mergeCell ref="AF44:AI44"/>
    <mergeCell ref="AK44:AM44"/>
    <mergeCell ref="AN44:AQ44"/>
    <mergeCell ref="AR44:AU44"/>
    <mergeCell ref="AV44:AY44"/>
    <mergeCell ref="AZ44:BC44"/>
    <mergeCell ref="B43:G43"/>
    <mergeCell ref="I43:M43"/>
    <mergeCell ref="N43:R43"/>
    <mergeCell ref="T43:W43"/>
    <mergeCell ref="Y43:AA43"/>
    <mergeCell ref="AC43:AE43"/>
    <mergeCell ref="AF43:AI43"/>
    <mergeCell ref="AK43:AM43"/>
    <mergeCell ref="AN43:AQ43"/>
    <mergeCell ref="AR45:AU45"/>
    <mergeCell ref="AV45:AY45"/>
    <mergeCell ref="AZ45:BC45"/>
    <mergeCell ref="B46:G46"/>
    <mergeCell ref="I46:M46"/>
    <mergeCell ref="N46:R46"/>
    <mergeCell ref="T46:W46"/>
    <mergeCell ref="Y46:AA46"/>
    <mergeCell ref="AC46:AE46"/>
    <mergeCell ref="AF46:AI46"/>
    <mergeCell ref="AK46:AM46"/>
    <mergeCell ref="AN46:AQ46"/>
    <mergeCell ref="AR46:AU46"/>
    <mergeCell ref="AV46:AY46"/>
    <mergeCell ref="AZ46:BC46"/>
    <mergeCell ref="B45:G45"/>
    <mergeCell ref="I45:M45"/>
    <mergeCell ref="N45:R45"/>
    <mergeCell ref="T45:W45"/>
    <mergeCell ref="Y45:AA45"/>
    <mergeCell ref="AC45:AE45"/>
    <mergeCell ref="AF45:AI45"/>
    <mergeCell ref="AK45:AM45"/>
    <mergeCell ref="AN45:AQ45"/>
    <mergeCell ref="AR47:AU47"/>
    <mergeCell ref="AV47:AY47"/>
    <mergeCell ref="AZ47:BC47"/>
    <mergeCell ref="B48:G48"/>
    <mergeCell ref="I48:M48"/>
    <mergeCell ref="N48:R48"/>
    <mergeCell ref="T48:W48"/>
    <mergeCell ref="Y48:AA48"/>
    <mergeCell ref="AC48:AE48"/>
    <mergeCell ref="AF48:AI48"/>
    <mergeCell ref="AK48:AM48"/>
    <mergeCell ref="AN48:AQ48"/>
    <mergeCell ref="AR48:AU48"/>
    <mergeCell ref="AV48:AY48"/>
    <mergeCell ref="AZ48:BC48"/>
    <mergeCell ref="B47:G47"/>
    <mergeCell ref="I47:M47"/>
    <mergeCell ref="N47:R47"/>
    <mergeCell ref="T47:W47"/>
    <mergeCell ref="Y47:AA47"/>
    <mergeCell ref="AC47:AE47"/>
    <mergeCell ref="AF47:AI47"/>
    <mergeCell ref="AK47:AM47"/>
    <mergeCell ref="AN47:AQ47"/>
    <mergeCell ref="B49:G49"/>
    <mergeCell ref="I49:M49"/>
    <mergeCell ref="N49:R49"/>
    <mergeCell ref="T49:W49"/>
    <mergeCell ref="Y49:AA49"/>
    <mergeCell ref="AC49:AE49"/>
    <mergeCell ref="AF49:AI49"/>
    <mergeCell ref="AK49:AM49"/>
    <mergeCell ref="AN49:AQ49"/>
    <mergeCell ref="AR49:AU49"/>
    <mergeCell ref="AV49:AY49"/>
    <mergeCell ref="AZ49:BC49"/>
    <mergeCell ref="AP52:BC52"/>
    <mergeCell ref="A4:G5"/>
    <mergeCell ref="H4:M5"/>
    <mergeCell ref="N4:R5"/>
    <mergeCell ref="S4:W5"/>
    <mergeCell ref="X4:AB5"/>
    <mergeCell ref="AC4:AG5"/>
    <mergeCell ref="AH4:AL5"/>
    <mergeCell ref="AM4:AQ5"/>
    <mergeCell ref="AR4:AV5"/>
    <mergeCell ref="AW4:BA5"/>
    <mergeCell ref="A33:H34"/>
    <mergeCell ref="I33:M34"/>
    <mergeCell ref="N33:R34"/>
    <mergeCell ref="S33:W34"/>
    <mergeCell ref="X33:AA34"/>
    <mergeCell ref="AB33:AE34"/>
    <mergeCell ref="AF33:AI34"/>
    <mergeCell ref="AJ33:AM34"/>
    <mergeCell ref="AN33:AQ34"/>
    <mergeCell ref="AR33:AU34"/>
  </mergeCells>
  <phoneticPr fontId="19"/>
  <pageMargins left="0.78740157480314965" right="0.70866141732283472" top="0.78740157480314965" bottom="0.78740157480314965" header="0.51181102362204722" footer="0.51181102362204722"/>
  <pageSetup paperSize="9" scale="96" orientation="portrait" r:id="rId1"/>
  <headerFooter scaleWithDoc="0" alignWithMargins="0">
    <oddFooter>&amp;C&amp;"ＭＳ 明朝,標準"&amp;10－&amp;A－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4"/>
  </sheetPr>
  <dimension ref="A1:BA24"/>
  <sheetViews>
    <sheetView view="pageBreakPreview" zoomScale="130" zoomScaleSheetLayoutView="130" workbookViewId="0"/>
  </sheetViews>
  <sheetFormatPr defaultColWidth="9" defaultRowHeight="12" x14ac:dyDescent="0.15"/>
  <cols>
    <col min="1" max="1" width="1.625" style="2" customWidth="1"/>
    <col min="2" max="2" width="1.5" style="2" customWidth="1"/>
    <col min="3" max="111" width="1.625" style="2" customWidth="1"/>
    <col min="112" max="112" width="9" style="2" bestFit="1"/>
    <col min="113" max="16384" width="9" style="2"/>
  </cols>
  <sheetData>
    <row r="1" spans="1:53" ht="17.25" customHeight="1" x14ac:dyDescent="0.15">
      <c r="A1" s="3" t="s">
        <v>165</v>
      </c>
    </row>
    <row r="2" spans="1:53" ht="12" customHeight="1" x14ac:dyDescent="0.15">
      <c r="AK2" s="81" t="s">
        <v>154</v>
      </c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</row>
    <row r="3" spans="1:53" ht="4.1500000000000004" customHeight="1" x14ac:dyDescent="0.15"/>
    <row r="4" spans="1:53" ht="14.25" customHeight="1" x14ac:dyDescent="0.15">
      <c r="A4" s="68" t="s">
        <v>166</v>
      </c>
      <c r="B4" s="68"/>
      <c r="C4" s="68"/>
      <c r="D4" s="68"/>
      <c r="E4" s="68"/>
      <c r="F4" s="181" t="s">
        <v>168</v>
      </c>
      <c r="G4" s="181"/>
      <c r="H4" s="181"/>
      <c r="I4" s="181"/>
      <c r="J4" s="188" t="s">
        <v>169</v>
      </c>
      <c r="K4" s="188"/>
      <c r="L4" s="188"/>
      <c r="M4" s="188"/>
      <c r="N4" s="181" t="s">
        <v>62</v>
      </c>
      <c r="O4" s="181"/>
      <c r="P4" s="181"/>
      <c r="Q4" s="181"/>
      <c r="R4" s="181" t="s">
        <v>170</v>
      </c>
      <c r="S4" s="181"/>
      <c r="T4" s="181"/>
      <c r="U4" s="181"/>
      <c r="V4" s="181" t="s">
        <v>28</v>
      </c>
      <c r="W4" s="181"/>
      <c r="X4" s="181"/>
      <c r="Y4" s="181"/>
      <c r="Z4" s="181" t="s">
        <v>125</v>
      </c>
      <c r="AA4" s="181"/>
      <c r="AB4" s="181"/>
      <c r="AC4" s="181"/>
      <c r="AD4" s="181" t="s">
        <v>37</v>
      </c>
      <c r="AE4" s="181"/>
      <c r="AF4" s="181"/>
      <c r="AG4" s="181"/>
      <c r="AH4" s="181" t="s">
        <v>171</v>
      </c>
      <c r="AI4" s="181"/>
      <c r="AJ4" s="181"/>
      <c r="AK4" s="181"/>
      <c r="AL4" s="181" t="s">
        <v>152</v>
      </c>
      <c r="AM4" s="181"/>
      <c r="AN4" s="181"/>
      <c r="AO4" s="181"/>
      <c r="AP4" s="181" t="s">
        <v>172</v>
      </c>
      <c r="AQ4" s="181"/>
      <c r="AR4" s="181"/>
      <c r="AS4" s="181"/>
      <c r="AT4" s="181" t="s">
        <v>173</v>
      </c>
      <c r="AU4" s="181"/>
      <c r="AV4" s="181"/>
      <c r="AW4" s="181"/>
      <c r="AX4" s="174" t="s">
        <v>48</v>
      </c>
      <c r="AY4" s="174"/>
      <c r="AZ4" s="174"/>
      <c r="BA4" s="174"/>
    </row>
    <row r="5" spans="1:53" ht="15" customHeight="1" x14ac:dyDescent="0.15">
      <c r="A5" s="69"/>
      <c r="B5" s="69"/>
      <c r="C5" s="69"/>
      <c r="D5" s="69"/>
      <c r="E5" s="69"/>
      <c r="F5" s="187"/>
      <c r="G5" s="187"/>
      <c r="H5" s="187"/>
      <c r="I5" s="187"/>
      <c r="J5" s="189"/>
      <c r="K5" s="189"/>
      <c r="L5" s="189"/>
      <c r="M5" s="189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87"/>
      <c r="AI5" s="187"/>
      <c r="AJ5" s="187"/>
      <c r="AK5" s="187"/>
      <c r="AL5" s="187"/>
      <c r="AM5" s="187"/>
      <c r="AN5" s="187"/>
      <c r="AO5" s="187"/>
      <c r="AP5" s="187"/>
      <c r="AQ5" s="187"/>
      <c r="AR5" s="187"/>
      <c r="AS5" s="187"/>
      <c r="AT5" s="187"/>
      <c r="AU5" s="187"/>
      <c r="AV5" s="187"/>
      <c r="AW5" s="187"/>
      <c r="AX5" s="191"/>
      <c r="AY5" s="191"/>
      <c r="AZ5" s="191"/>
      <c r="BA5" s="191"/>
    </row>
    <row r="6" spans="1:53" ht="3" customHeight="1" x14ac:dyDescent="0.15">
      <c r="A6" s="70"/>
      <c r="B6" s="70"/>
      <c r="C6" s="70"/>
      <c r="D6" s="70"/>
      <c r="E6" s="70"/>
      <c r="F6" s="182"/>
      <c r="G6" s="182"/>
      <c r="H6" s="182"/>
      <c r="I6" s="182"/>
      <c r="J6" s="190"/>
      <c r="K6" s="190"/>
      <c r="L6" s="190"/>
      <c r="M6" s="190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182"/>
      <c r="AT6" s="182"/>
      <c r="AU6" s="182"/>
      <c r="AV6" s="182"/>
      <c r="AW6" s="182"/>
      <c r="AX6" s="177"/>
      <c r="AY6" s="177"/>
      <c r="AZ6" s="177"/>
      <c r="BA6" s="177"/>
    </row>
    <row r="7" spans="1:53" ht="6.75" customHeight="1" x14ac:dyDescent="0.15">
      <c r="A7" s="5"/>
      <c r="B7" s="5"/>
      <c r="C7" s="5"/>
      <c r="D7" s="5"/>
      <c r="E7" s="5"/>
      <c r="F7" s="14"/>
      <c r="G7" s="17"/>
      <c r="H7" s="17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V7" s="46"/>
      <c r="W7" s="46"/>
      <c r="X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</row>
    <row r="8" spans="1:53" ht="27" customHeight="1" x14ac:dyDescent="0.15">
      <c r="A8" s="8" t="s">
        <v>72</v>
      </c>
      <c r="F8" s="118" t="s">
        <v>197</v>
      </c>
      <c r="G8" s="112"/>
      <c r="H8" s="112"/>
      <c r="I8" s="25"/>
      <c r="J8" s="112" t="s">
        <v>197</v>
      </c>
      <c r="K8" s="112"/>
      <c r="L8" s="112"/>
      <c r="M8" s="25"/>
      <c r="N8" s="112" t="s">
        <v>197</v>
      </c>
      <c r="O8" s="112"/>
      <c r="P8" s="112"/>
      <c r="Q8" s="25"/>
      <c r="R8" s="112" t="s">
        <v>197</v>
      </c>
      <c r="S8" s="112"/>
      <c r="T8" s="112"/>
      <c r="U8" s="25"/>
      <c r="V8" s="146">
        <v>13</v>
      </c>
      <c r="W8" s="146"/>
      <c r="X8" s="146"/>
      <c r="Y8" s="25"/>
      <c r="Z8" s="146">
        <v>23</v>
      </c>
      <c r="AA8" s="146"/>
      <c r="AB8" s="146"/>
      <c r="AC8" s="25"/>
      <c r="AD8" s="112" t="s">
        <v>197</v>
      </c>
      <c r="AE8" s="112"/>
      <c r="AF8" s="112"/>
      <c r="AG8" s="25"/>
      <c r="AH8" s="146">
        <v>6</v>
      </c>
      <c r="AI8" s="146"/>
      <c r="AJ8" s="146"/>
      <c r="AK8" s="25"/>
      <c r="AL8" s="146">
        <v>2</v>
      </c>
      <c r="AM8" s="146"/>
      <c r="AN8" s="146"/>
      <c r="AO8" s="25"/>
      <c r="AP8" s="146">
        <v>1</v>
      </c>
      <c r="AQ8" s="146"/>
      <c r="AR8" s="146"/>
      <c r="AS8" s="25"/>
      <c r="AT8" s="146">
        <v>1</v>
      </c>
      <c r="AU8" s="146"/>
      <c r="AV8" s="146"/>
      <c r="AW8" s="25"/>
      <c r="AX8" s="146">
        <v>5</v>
      </c>
      <c r="AY8" s="146"/>
      <c r="AZ8" s="146"/>
      <c r="BA8" s="25"/>
    </row>
    <row r="9" spans="1:53" ht="27" customHeight="1" x14ac:dyDescent="0.15">
      <c r="A9" s="117" t="s">
        <v>82</v>
      </c>
      <c r="B9" s="117"/>
      <c r="C9" s="117"/>
      <c r="D9" s="117"/>
      <c r="E9" s="117"/>
      <c r="F9" s="118" t="s">
        <v>197</v>
      </c>
      <c r="G9" s="112"/>
      <c r="H9" s="112"/>
      <c r="I9" s="25"/>
      <c r="J9" s="112" t="s">
        <v>197</v>
      </c>
      <c r="K9" s="112"/>
      <c r="L9" s="112"/>
      <c r="M9" s="25"/>
      <c r="N9" s="112" t="s">
        <v>197</v>
      </c>
      <c r="O9" s="112"/>
      <c r="P9" s="112"/>
      <c r="Q9" s="25"/>
      <c r="R9" s="112" t="s">
        <v>197</v>
      </c>
      <c r="S9" s="112"/>
      <c r="T9" s="112"/>
      <c r="U9" s="25"/>
      <c r="V9" s="112" t="s">
        <v>197</v>
      </c>
      <c r="W9" s="112"/>
      <c r="X9" s="112"/>
      <c r="Y9" s="25"/>
      <c r="Z9" s="112" t="s">
        <v>197</v>
      </c>
      <c r="AA9" s="112"/>
      <c r="AB9" s="112"/>
      <c r="AC9" s="25"/>
      <c r="AD9" s="112" t="s">
        <v>197</v>
      </c>
      <c r="AE9" s="112"/>
      <c r="AF9" s="112"/>
      <c r="AG9" s="25"/>
      <c r="AH9" s="112" t="s">
        <v>197</v>
      </c>
      <c r="AI9" s="112"/>
      <c r="AJ9" s="112"/>
      <c r="AK9" s="25"/>
      <c r="AL9" s="112" t="s">
        <v>197</v>
      </c>
      <c r="AM9" s="112"/>
      <c r="AN9" s="112"/>
      <c r="AO9" s="25"/>
      <c r="AP9" s="112" t="s">
        <v>197</v>
      </c>
      <c r="AQ9" s="112"/>
      <c r="AR9" s="112"/>
      <c r="AS9" s="25"/>
      <c r="AT9" s="112" t="s">
        <v>197</v>
      </c>
      <c r="AU9" s="112"/>
      <c r="AV9" s="112"/>
      <c r="AW9" s="25"/>
      <c r="AX9" s="112" t="s">
        <v>197</v>
      </c>
      <c r="AY9" s="112"/>
      <c r="AZ9" s="112"/>
      <c r="BA9" s="25"/>
    </row>
    <row r="10" spans="1:53" ht="27" customHeight="1" x14ac:dyDescent="0.15">
      <c r="A10" s="117" t="s">
        <v>58</v>
      </c>
      <c r="B10" s="117"/>
      <c r="C10" s="117"/>
      <c r="D10" s="117"/>
      <c r="E10" s="117"/>
      <c r="F10" s="118" t="s">
        <v>197</v>
      </c>
      <c r="G10" s="112"/>
      <c r="H10" s="112"/>
      <c r="I10" s="25"/>
      <c r="J10" s="112" t="s">
        <v>197</v>
      </c>
      <c r="K10" s="112"/>
      <c r="L10" s="112"/>
      <c r="M10" s="25"/>
      <c r="N10" s="112" t="s">
        <v>197</v>
      </c>
      <c r="O10" s="112"/>
      <c r="P10" s="112"/>
      <c r="Q10" s="25"/>
      <c r="R10" s="112" t="s">
        <v>197</v>
      </c>
      <c r="S10" s="112"/>
      <c r="T10" s="112"/>
      <c r="U10" s="25"/>
      <c r="V10" s="112" t="s">
        <v>197</v>
      </c>
      <c r="W10" s="112"/>
      <c r="X10" s="112"/>
      <c r="Y10" s="25"/>
      <c r="Z10" s="112" t="s">
        <v>197</v>
      </c>
      <c r="AA10" s="112"/>
      <c r="AB10" s="112"/>
      <c r="AC10" s="25"/>
      <c r="AD10" s="112" t="s">
        <v>197</v>
      </c>
      <c r="AE10" s="112"/>
      <c r="AF10" s="112"/>
      <c r="AG10" s="25"/>
      <c r="AH10" s="112" t="s">
        <v>197</v>
      </c>
      <c r="AI10" s="112"/>
      <c r="AJ10" s="112"/>
      <c r="AK10" s="25"/>
      <c r="AL10" s="112" t="s">
        <v>197</v>
      </c>
      <c r="AM10" s="112"/>
      <c r="AN10" s="112"/>
      <c r="AO10" s="25"/>
      <c r="AP10" s="112" t="s">
        <v>197</v>
      </c>
      <c r="AQ10" s="112"/>
      <c r="AR10" s="112"/>
      <c r="AS10" s="25"/>
      <c r="AT10" s="112" t="s">
        <v>197</v>
      </c>
      <c r="AU10" s="112"/>
      <c r="AV10" s="112"/>
      <c r="AW10" s="25"/>
      <c r="AX10" s="112">
        <v>1</v>
      </c>
      <c r="AY10" s="112"/>
      <c r="AZ10" s="112"/>
      <c r="BA10" s="25"/>
    </row>
    <row r="11" spans="1:53" ht="27" customHeight="1" x14ac:dyDescent="0.15">
      <c r="A11" s="192" t="s">
        <v>59</v>
      </c>
      <c r="B11" s="192"/>
      <c r="C11" s="192"/>
      <c r="D11" s="192"/>
      <c r="E11" s="192"/>
      <c r="F11" s="118" t="s">
        <v>197</v>
      </c>
      <c r="G11" s="112"/>
      <c r="H11" s="112"/>
      <c r="I11" s="25"/>
      <c r="J11" s="112" t="s">
        <v>197</v>
      </c>
      <c r="K11" s="112"/>
      <c r="L11" s="112"/>
      <c r="M11" s="25"/>
      <c r="N11" s="112" t="s">
        <v>197</v>
      </c>
      <c r="O11" s="112"/>
      <c r="P11" s="112"/>
      <c r="Q11" s="25"/>
      <c r="R11" s="112" t="s">
        <v>197</v>
      </c>
      <c r="S11" s="112"/>
      <c r="T11" s="112"/>
      <c r="U11" s="25"/>
      <c r="V11" s="112" t="s">
        <v>197</v>
      </c>
      <c r="W11" s="112"/>
      <c r="X11" s="112"/>
      <c r="Y11" s="25"/>
      <c r="Z11" s="112" t="s">
        <v>197</v>
      </c>
      <c r="AA11" s="112"/>
      <c r="AB11" s="112"/>
      <c r="AC11" s="25"/>
      <c r="AD11" s="112" t="s">
        <v>197</v>
      </c>
      <c r="AE11" s="112"/>
      <c r="AF11" s="112"/>
      <c r="AG11" s="25"/>
      <c r="AH11" s="112">
        <v>1</v>
      </c>
      <c r="AI11" s="112"/>
      <c r="AJ11" s="112"/>
      <c r="AK11" s="25"/>
      <c r="AL11" s="112">
        <v>1</v>
      </c>
      <c r="AM11" s="112"/>
      <c r="AN11" s="112"/>
      <c r="AO11" s="25"/>
      <c r="AP11" s="112">
        <v>1</v>
      </c>
      <c r="AQ11" s="112"/>
      <c r="AR11" s="112"/>
      <c r="AS11" s="25"/>
      <c r="AT11" s="112" t="s">
        <v>197</v>
      </c>
      <c r="AU11" s="112"/>
      <c r="AV11" s="112"/>
      <c r="AW11" s="25"/>
      <c r="AX11" s="112">
        <v>1</v>
      </c>
      <c r="AY11" s="112"/>
      <c r="AZ11" s="112"/>
      <c r="BA11" s="25"/>
    </row>
    <row r="12" spans="1:53" ht="27" customHeight="1" x14ac:dyDescent="0.15">
      <c r="A12" s="117" t="s">
        <v>83</v>
      </c>
      <c r="B12" s="117"/>
      <c r="C12" s="117"/>
      <c r="D12" s="117"/>
      <c r="E12" s="117"/>
      <c r="F12" s="118" t="s">
        <v>197</v>
      </c>
      <c r="G12" s="112"/>
      <c r="H12" s="112"/>
      <c r="I12" s="25"/>
      <c r="J12" s="112" t="s">
        <v>197</v>
      </c>
      <c r="K12" s="112"/>
      <c r="L12" s="112"/>
      <c r="M12" s="25"/>
      <c r="N12" s="112" t="s">
        <v>197</v>
      </c>
      <c r="O12" s="112"/>
      <c r="P12" s="112"/>
      <c r="Q12" s="25"/>
      <c r="R12" s="112" t="s">
        <v>197</v>
      </c>
      <c r="S12" s="112"/>
      <c r="T12" s="112"/>
      <c r="U12" s="25"/>
      <c r="V12" s="146">
        <v>3</v>
      </c>
      <c r="W12" s="146"/>
      <c r="X12" s="146"/>
      <c r="Y12" s="25"/>
      <c r="Z12" s="146">
        <v>3</v>
      </c>
      <c r="AA12" s="146"/>
      <c r="AB12" s="146"/>
      <c r="AC12" s="25"/>
      <c r="AD12" s="112" t="s">
        <v>197</v>
      </c>
      <c r="AE12" s="112"/>
      <c r="AF12" s="112"/>
      <c r="AG12" s="25"/>
      <c r="AH12" s="146">
        <v>3</v>
      </c>
      <c r="AI12" s="146"/>
      <c r="AJ12" s="146"/>
      <c r="AK12" s="25"/>
      <c r="AL12" s="112" t="s">
        <v>197</v>
      </c>
      <c r="AM12" s="112"/>
      <c r="AN12" s="112"/>
      <c r="AO12" s="25"/>
      <c r="AP12" s="112" t="s">
        <v>197</v>
      </c>
      <c r="AQ12" s="112"/>
      <c r="AR12" s="112"/>
      <c r="AS12" s="25"/>
      <c r="AT12" s="112" t="s">
        <v>197</v>
      </c>
      <c r="AU12" s="112"/>
      <c r="AV12" s="112"/>
      <c r="AW12" s="25"/>
      <c r="AX12" s="112">
        <v>1</v>
      </c>
      <c r="AY12" s="112"/>
      <c r="AZ12" s="112"/>
      <c r="BA12" s="25"/>
    </row>
    <row r="13" spans="1:53" ht="27" customHeight="1" x14ac:dyDescent="0.15">
      <c r="A13" s="117" t="s">
        <v>44</v>
      </c>
      <c r="B13" s="117"/>
      <c r="C13" s="117"/>
      <c r="D13" s="117"/>
      <c r="E13" s="117"/>
      <c r="F13" s="118" t="s">
        <v>197</v>
      </c>
      <c r="G13" s="112"/>
      <c r="H13" s="112"/>
      <c r="I13" s="25"/>
      <c r="J13" s="112" t="s">
        <v>197</v>
      </c>
      <c r="K13" s="112"/>
      <c r="L13" s="112"/>
      <c r="M13" s="25"/>
      <c r="N13" s="112" t="s">
        <v>197</v>
      </c>
      <c r="O13" s="112"/>
      <c r="P13" s="112"/>
      <c r="Q13" s="25"/>
      <c r="R13" s="112" t="s">
        <v>197</v>
      </c>
      <c r="S13" s="112"/>
      <c r="T13" s="112"/>
      <c r="U13" s="25"/>
      <c r="V13" s="112" t="s">
        <v>197</v>
      </c>
      <c r="W13" s="112"/>
      <c r="X13" s="112"/>
      <c r="Y13" s="25"/>
      <c r="Z13" s="146">
        <v>1</v>
      </c>
      <c r="AA13" s="146"/>
      <c r="AB13" s="146"/>
      <c r="AC13" s="25"/>
      <c r="AD13" s="112" t="s">
        <v>197</v>
      </c>
      <c r="AE13" s="112"/>
      <c r="AF13" s="112"/>
      <c r="AG13" s="25"/>
      <c r="AH13" s="112" t="s">
        <v>197</v>
      </c>
      <c r="AI13" s="112"/>
      <c r="AJ13" s="112"/>
      <c r="AK13" s="25"/>
      <c r="AL13" s="112" t="s">
        <v>197</v>
      </c>
      <c r="AM13" s="112"/>
      <c r="AN13" s="112"/>
      <c r="AO13" s="25"/>
      <c r="AP13" s="112" t="s">
        <v>197</v>
      </c>
      <c r="AQ13" s="112"/>
      <c r="AR13" s="112"/>
      <c r="AS13" s="25"/>
      <c r="AT13" s="112" t="s">
        <v>197</v>
      </c>
      <c r="AU13" s="112"/>
      <c r="AV13" s="112"/>
      <c r="AW13" s="25"/>
      <c r="AX13" s="112">
        <v>1</v>
      </c>
      <c r="AY13" s="112"/>
      <c r="AZ13" s="112"/>
      <c r="BA13" s="25"/>
    </row>
    <row r="14" spans="1:53" ht="27" customHeight="1" x14ac:dyDescent="0.15">
      <c r="A14" s="117" t="s">
        <v>1</v>
      </c>
      <c r="B14" s="117"/>
      <c r="C14" s="117"/>
      <c r="D14" s="117"/>
      <c r="E14" s="117"/>
      <c r="F14" s="118" t="s">
        <v>197</v>
      </c>
      <c r="G14" s="112"/>
      <c r="H14" s="112"/>
      <c r="I14" s="25"/>
      <c r="J14" s="112" t="s">
        <v>197</v>
      </c>
      <c r="K14" s="112"/>
      <c r="L14" s="112"/>
      <c r="M14" s="25"/>
      <c r="N14" s="112" t="s">
        <v>197</v>
      </c>
      <c r="O14" s="112"/>
      <c r="P14" s="112"/>
      <c r="Q14" s="25"/>
      <c r="R14" s="112" t="s">
        <v>197</v>
      </c>
      <c r="S14" s="112"/>
      <c r="T14" s="112"/>
      <c r="U14" s="25"/>
      <c r="V14" s="146">
        <v>10</v>
      </c>
      <c r="W14" s="146"/>
      <c r="X14" s="146"/>
      <c r="Y14" s="25"/>
      <c r="Z14" s="146">
        <v>19</v>
      </c>
      <c r="AA14" s="146"/>
      <c r="AB14" s="146"/>
      <c r="AC14" s="25"/>
      <c r="AD14" s="112" t="s">
        <v>197</v>
      </c>
      <c r="AE14" s="112"/>
      <c r="AF14" s="112"/>
      <c r="AG14" s="25"/>
      <c r="AH14" s="112" t="s">
        <v>197</v>
      </c>
      <c r="AI14" s="112"/>
      <c r="AJ14" s="112"/>
      <c r="AK14" s="25"/>
      <c r="AL14" s="112" t="s">
        <v>197</v>
      </c>
      <c r="AM14" s="112"/>
      <c r="AN14" s="112"/>
      <c r="AO14" s="25"/>
      <c r="AP14" s="112" t="s">
        <v>197</v>
      </c>
      <c r="AQ14" s="112"/>
      <c r="AR14" s="112"/>
      <c r="AS14" s="25"/>
      <c r="AT14" s="112">
        <v>1</v>
      </c>
      <c r="AU14" s="112"/>
      <c r="AV14" s="112"/>
      <c r="AW14" s="25"/>
      <c r="AX14" s="112" t="s">
        <v>197</v>
      </c>
      <c r="AY14" s="112"/>
      <c r="AZ14" s="112"/>
      <c r="BA14" s="25"/>
    </row>
    <row r="15" spans="1:53" ht="27" customHeight="1" x14ac:dyDescent="0.15">
      <c r="A15" s="117" t="s">
        <v>129</v>
      </c>
      <c r="B15" s="117"/>
      <c r="C15" s="117"/>
      <c r="D15" s="117"/>
      <c r="E15" s="117"/>
      <c r="F15" s="118" t="s">
        <v>197</v>
      </c>
      <c r="G15" s="112"/>
      <c r="H15" s="112"/>
      <c r="I15" s="25"/>
      <c r="J15" s="112" t="s">
        <v>197</v>
      </c>
      <c r="K15" s="112"/>
      <c r="L15" s="112"/>
      <c r="M15" s="25"/>
      <c r="N15" s="112" t="s">
        <v>197</v>
      </c>
      <c r="O15" s="112"/>
      <c r="P15" s="112"/>
      <c r="Q15" s="25"/>
      <c r="R15" s="112" t="s">
        <v>197</v>
      </c>
      <c r="S15" s="112"/>
      <c r="T15" s="112"/>
      <c r="U15" s="25"/>
      <c r="V15" s="112" t="s">
        <v>197</v>
      </c>
      <c r="W15" s="112"/>
      <c r="X15" s="112"/>
      <c r="Y15" s="25"/>
      <c r="Z15" s="112" t="s">
        <v>197</v>
      </c>
      <c r="AA15" s="112"/>
      <c r="AB15" s="112"/>
      <c r="AC15" s="25"/>
      <c r="AD15" s="112" t="s">
        <v>197</v>
      </c>
      <c r="AE15" s="112"/>
      <c r="AF15" s="112"/>
      <c r="AG15" s="25"/>
      <c r="AH15" s="112">
        <v>1</v>
      </c>
      <c r="AI15" s="112"/>
      <c r="AJ15" s="112"/>
      <c r="AK15" s="25"/>
      <c r="AL15" s="112" t="s">
        <v>197</v>
      </c>
      <c r="AM15" s="112"/>
      <c r="AN15" s="112"/>
      <c r="AO15" s="25"/>
      <c r="AP15" s="112" t="s">
        <v>197</v>
      </c>
      <c r="AQ15" s="112"/>
      <c r="AR15" s="112"/>
      <c r="AS15" s="25"/>
      <c r="AT15" s="112" t="s">
        <v>197</v>
      </c>
      <c r="AU15" s="112"/>
      <c r="AV15" s="112"/>
      <c r="AW15" s="25"/>
      <c r="AX15" s="112" t="s">
        <v>197</v>
      </c>
      <c r="AY15" s="112"/>
      <c r="AZ15" s="112"/>
      <c r="BA15" s="25"/>
    </row>
    <row r="16" spans="1:53" ht="27" customHeight="1" x14ac:dyDescent="0.15">
      <c r="A16" s="117" t="s">
        <v>13</v>
      </c>
      <c r="B16" s="117"/>
      <c r="C16" s="117"/>
      <c r="D16" s="117"/>
      <c r="E16" s="117"/>
      <c r="F16" s="118" t="s">
        <v>197</v>
      </c>
      <c r="G16" s="112"/>
      <c r="H16" s="112"/>
      <c r="I16" s="25"/>
      <c r="J16" s="112" t="s">
        <v>197</v>
      </c>
      <c r="K16" s="112"/>
      <c r="L16" s="112"/>
      <c r="M16" s="25"/>
      <c r="N16" s="112" t="s">
        <v>197</v>
      </c>
      <c r="O16" s="112"/>
      <c r="P16" s="112"/>
      <c r="Q16" s="25"/>
      <c r="R16" s="112" t="s">
        <v>197</v>
      </c>
      <c r="S16" s="112"/>
      <c r="T16" s="112"/>
      <c r="U16" s="25"/>
      <c r="V16" s="112" t="s">
        <v>197</v>
      </c>
      <c r="W16" s="112"/>
      <c r="X16" s="112"/>
      <c r="Y16" s="25"/>
      <c r="Z16" s="112" t="s">
        <v>197</v>
      </c>
      <c r="AA16" s="112"/>
      <c r="AB16" s="112"/>
      <c r="AC16" s="25"/>
      <c r="AD16" s="112" t="s">
        <v>197</v>
      </c>
      <c r="AE16" s="112"/>
      <c r="AF16" s="112"/>
      <c r="AG16" s="25"/>
      <c r="AH16" s="112" t="s">
        <v>197</v>
      </c>
      <c r="AI16" s="112"/>
      <c r="AJ16" s="112"/>
      <c r="AK16" s="25"/>
      <c r="AL16" s="112" t="s">
        <v>197</v>
      </c>
      <c r="AM16" s="112"/>
      <c r="AN16" s="112"/>
      <c r="AO16" s="25"/>
      <c r="AP16" s="112" t="s">
        <v>197</v>
      </c>
      <c r="AQ16" s="112"/>
      <c r="AR16" s="112"/>
      <c r="AS16" s="25"/>
      <c r="AT16" s="112" t="s">
        <v>197</v>
      </c>
      <c r="AU16" s="112"/>
      <c r="AV16" s="112"/>
      <c r="AW16" s="25"/>
      <c r="AX16" s="112" t="s">
        <v>197</v>
      </c>
      <c r="AY16" s="112"/>
      <c r="AZ16" s="112"/>
      <c r="BA16" s="25"/>
    </row>
    <row r="17" spans="1:53" ht="27" customHeight="1" x14ac:dyDescent="0.15">
      <c r="A17" s="117" t="s">
        <v>81</v>
      </c>
      <c r="B17" s="117"/>
      <c r="C17" s="117"/>
      <c r="D17" s="117"/>
      <c r="E17" s="117"/>
      <c r="F17" s="118" t="s">
        <v>197</v>
      </c>
      <c r="G17" s="112"/>
      <c r="H17" s="112"/>
      <c r="I17" s="25"/>
      <c r="J17" s="112" t="s">
        <v>197</v>
      </c>
      <c r="K17" s="112"/>
      <c r="L17" s="112"/>
      <c r="M17" s="25"/>
      <c r="N17" s="112" t="s">
        <v>197</v>
      </c>
      <c r="O17" s="112"/>
      <c r="P17" s="112"/>
      <c r="Q17" s="25"/>
      <c r="R17" s="112" t="s">
        <v>197</v>
      </c>
      <c r="S17" s="112"/>
      <c r="T17" s="112"/>
      <c r="U17" s="25"/>
      <c r="V17" s="112" t="s">
        <v>197</v>
      </c>
      <c r="W17" s="112"/>
      <c r="X17" s="112"/>
      <c r="Y17" s="25"/>
      <c r="Z17" s="112" t="s">
        <v>197</v>
      </c>
      <c r="AA17" s="112"/>
      <c r="AB17" s="112"/>
      <c r="AC17" s="25"/>
      <c r="AD17" s="112" t="s">
        <v>197</v>
      </c>
      <c r="AE17" s="112"/>
      <c r="AF17" s="112"/>
      <c r="AG17" s="25"/>
      <c r="AH17" s="112" t="s">
        <v>197</v>
      </c>
      <c r="AI17" s="112"/>
      <c r="AJ17" s="112"/>
      <c r="AK17" s="25"/>
      <c r="AL17" s="112" t="s">
        <v>197</v>
      </c>
      <c r="AM17" s="112"/>
      <c r="AN17" s="112"/>
      <c r="AO17" s="25"/>
      <c r="AP17" s="112" t="s">
        <v>197</v>
      </c>
      <c r="AQ17" s="112"/>
      <c r="AR17" s="112"/>
      <c r="AS17" s="25"/>
      <c r="AT17" s="112" t="s">
        <v>197</v>
      </c>
      <c r="AU17" s="112"/>
      <c r="AV17" s="112"/>
      <c r="AW17" s="25"/>
      <c r="AX17" s="112" t="s">
        <v>197</v>
      </c>
      <c r="AY17" s="112"/>
      <c r="AZ17" s="112"/>
      <c r="BA17" s="25"/>
    </row>
    <row r="18" spans="1:53" ht="27" customHeight="1" x14ac:dyDescent="0.15">
      <c r="A18" s="117" t="s">
        <v>84</v>
      </c>
      <c r="B18" s="117"/>
      <c r="C18" s="117"/>
      <c r="D18" s="117"/>
      <c r="E18" s="117"/>
      <c r="F18" s="118" t="s">
        <v>197</v>
      </c>
      <c r="G18" s="112"/>
      <c r="H18" s="112"/>
      <c r="I18" s="25"/>
      <c r="J18" s="112" t="s">
        <v>197</v>
      </c>
      <c r="K18" s="112"/>
      <c r="L18" s="112"/>
      <c r="M18" s="25"/>
      <c r="N18" s="112" t="s">
        <v>197</v>
      </c>
      <c r="O18" s="112"/>
      <c r="P18" s="112"/>
      <c r="Q18" s="25"/>
      <c r="R18" s="112" t="s">
        <v>197</v>
      </c>
      <c r="S18" s="112"/>
      <c r="T18" s="112"/>
      <c r="U18" s="25"/>
      <c r="V18" s="112" t="s">
        <v>197</v>
      </c>
      <c r="W18" s="112"/>
      <c r="X18" s="112"/>
      <c r="Y18" s="25"/>
      <c r="Z18" s="112" t="s">
        <v>197</v>
      </c>
      <c r="AA18" s="112"/>
      <c r="AB18" s="112"/>
      <c r="AC18" s="25"/>
      <c r="AD18" s="112" t="s">
        <v>197</v>
      </c>
      <c r="AE18" s="112"/>
      <c r="AF18" s="112"/>
      <c r="AG18" s="25"/>
      <c r="AH18" s="112" t="s">
        <v>197</v>
      </c>
      <c r="AI18" s="112"/>
      <c r="AJ18" s="112"/>
      <c r="AK18" s="25"/>
      <c r="AL18" s="112">
        <v>1</v>
      </c>
      <c r="AM18" s="112"/>
      <c r="AN18" s="112"/>
      <c r="AO18" s="25"/>
      <c r="AP18" s="112" t="s">
        <v>197</v>
      </c>
      <c r="AQ18" s="112"/>
      <c r="AR18" s="112"/>
      <c r="AS18" s="25"/>
      <c r="AT18" s="112" t="s">
        <v>197</v>
      </c>
      <c r="AU18" s="112"/>
      <c r="AV18" s="112"/>
      <c r="AW18" s="25"/>
      <c r="AX18" s="112" t="s">
        <v>197</v>
      </c>
      <c r="AY18" s="112"/>
      <c r="AZ18" s="112"/>
      <c r="BA18" s="25"/>
    </row>
    <row r="19" spans="1:53" ht="27" customHeight="1" x14ac:dyDescent="0.15">
      <c r="A19" s="117" t="s">
        <v>46</v>
      </c>
      <c r="B19" s="117"/>
      <c r="C19" s="117"/>
      <c r="D19" s="117"/>
      <c r="E19" s="117"/>
      <c r="F19" s="118" t="s">
        <v>197</v>
      </c>
      <c r="G19" s="112"/>
      <c r="H19" s="112"/>
      <c r="I19" s="25"/>
      <c r="J19" s="112" t="s">
        <v>197</v>
      </c>
      <c r="K19" s="112"/>
      <c r="L19" s="112"/>
      <c r="M19" s="25"/>
      <c r="N19" s="112" t="s">
        <v>197</v>
      </c>
      <c r="O19" s="112"/>
      <c r="P19" s="112"/>
      <c r="Q19" s="25"/>
      <c r="R19" s="112" t="s">
        <v>197</v>
      </c>
      <c r="S19" s="112"/>
      <c r="T19" s="112"/>
      <c r="U19" s="25"/>
      <c r="V19" s="112" t="s">
        <v>197</v>
      </c>
      <c r="W19" s="112"/>
      <c r="X19" s="112"/>
      <c r="Y19" s="25"/>
      <c r="Z19" s="112" t="s">
        <v>197</v>
      </c>
      <c r="AA19" s="112"/>
      <c r="AB19" s="112"/>
      <c r="AC19" s="25"/>
      <c r="AD19" s="112" t="s">
        <v>197</v>
      </c>
      <c r="AE19" s="112"/>
      <c r="AF19" s="112"/>
      <c r="AG19" s="25"/>
      <c r="AH19" s="146">
        <v>1</v>
      </c>
      <c r="AI19" s="146"/>
      <c r="AJ19" s="146"/>
      <c r="AK19" s="25"/>
      <c r="AL19" s="112" t="s">
        <v>197</v>
      </c>
      <c r="AM19" s="112"/>
      <c r="AN19" s="112"/>
      <c r="AO19" s="25"/>
      <c r="AP19" s="112" t="s">
        <v>197</v>
      </c>
      <c r="AQ19" s="112"/>
      <c r="AR19" s="112"/>
      <c r="AS19" s="25"/>
      <c r="AT19" s="112" t="s">
        <v>197</v>
      </c>
      <c r="AU19" s="112"/>
      <c r="AV19" s="112"/>
      <c r="AW19" s="25"/>
      <c r="AX19" s="112" t="s">
        <v>197</v>
      </c>
      <c r="AY19" s="112"/>
      <c r="AZ19" s="112"/>
      <c r="BA19" s="25"/>
    </row>
    <row r="20" spans="1:53" ht="27" customHeight="1" x14ac:dyDescent="0.15">
      <c r="A20" s="117" t="s">
        <v>174</v>
      </c>
      <c r="B20" s="117"/>
      <c r="C20" s="117"/>
      <c r="D20" s="117"/>
      <c r="E20" s="117"/>
      <c r="F20" s="118" t="s">
        <v>197</v>
      </c>
      <c r="G20" s="112"/>
      <c r="H20" s="112"/>
      <c r="I20" s="25"/>
      <c r="J20" s="112" t="s">
        <v>197</v>
      </c>
      <c r="K20" s="112"/>
      <c r="L20" s="112"/>
      <c r="M20" s="25"/>
      <c r="N20" s="112" t="s">
        <v>197</v>
      </c>
      <c r="O20" s="112"/>
      <c r="P20" s="112"/>
      <c r="Q20" s="25"/>
      <c r="R20" s="112" t="s">
        <v>197</v>
      </c>
      <c r="S20" s="112"/>
      <c r="T20" s="112"/>
      <c r="U20" s="25"/>
      <c r="V20" s="112" t="s">
        <v>197</v>
      </c>
      <c r="W20" s="112"/>
      <c r="X20" s="112"/>
      <c r="Y20" s="25"/>
      <c r="Z20" s="112" t="s">
        <v>197</v>
      </c>
      <c r="AA20" s="112"/>
      <c r="AB20" s="112"/>
      <c r="AC20" s="25"/>
      <c r="AD20" s="112" t="s">
        <v>197</v>
      </c>
      <c r="AE20" s="112"/>
      <c r="AF20" s="112"/>
      <c r="AG20" s="25"/>
      <c r="AH20" s="112" t="s">
        <v>197</v>
      </c>
      <c r="AI20" s="112"/>
      <c r="AJ20" s="112"/>
      <c r="AK20" s="25"/>
      <c r="AL20" s="112" t="s">
        <v>197</v>
      </c>
      <c r="AM20" s="112"/>
      <c r="AN20" s="112"/>
      <c r="AO20" s="25"/>
      <c r="AP20" s="112" t="s">
        <v>197</v>
      </c>
      <c r="AQ20" s="112"/>
      <c r="AR20" s="112"/>
      <c r="AS20" s="25"/>
      <c r="AT20" s="112" t="s">
        <v>197</v>
      </c>
      <c r="AU20" s="112"/>
      <c r="AV20" s="112"/>
      <c r="AW20" s="25"/>
      <c r="AX20" s="112">
        <v>1</v>
      </c>
      <c r="AY20" s="112"/>
      <c r="AZ20" s="112"/>
      <c r="BA20" s="25"/>
    </row>
    <row r="21" spans="1:53" ht="27" customHeight="1" x14ac:dyDescent="0.15">
      <c r="A21" s="117" t="s">
        <v>175</v>
      </c>
      <c r="B21" s="117"/>
      <c r="C21" s="117"/>
      <c r="D21" s="117"/>
      <c r="E21" s="117"/>
      <c r="F21" s="118" t="s">
        <v>197</v>
      </c>
      <c r="G21" s="112"/>
      <c r="H21" s="112"/>
      <c r="I21" s="25"/>
      <c r="J21" s="112" t="s">
        <v>197</v>
      </c>
      <c r="K21" s="112"/>
      <c r="L21" s="112"/>
      <c r="M21" s="25"/>
      <c r="N21" s="112" t="s">
        <v>197</v>
      </c>
      <c r="O21" s="112"/>
      <c r="P21" s="112"/>
      <c r="Q21" s="25"/>
      <c r="R21" s="112" t="s">
        <v>197</v>
      </c>
      <c r="S21" s="112"/>
      <c r="T21" s="112"/>
      <c r="U21" s="25"/>
      <c r="V21" s="112" t="s">
        <v>197</v>
      </c>
      <c r="W21" s="112"/>
      <c r="X21" s="112"/>
      <c r="Y21" s="25"/>
      <c r="Z21" s="112" t="s">
        <v>197</v>
      </c>
      <c r="AA21" s="112"/>
      <c r="AB21" s="112"/>
      <c r="AC21" s="25"/>
      <c r="AD21" s="112" t="s">
        <v>197</v>
      </c>
      <c r="AE21" s="112"/>
      <c r="AF21" s="112"/>
      <c r="AG21" s="25"/>
      <c r="AH21" s="112" t="s">
        <v>197</v>
      </c>
      <c r="AI21" s="112"/>
      <c r="AJ21" s="112"/>
      <c r="AK21" s="25"/>
      <c r="AL21" s="112" t="s">
        <v>197</v>
      </c>
      <c r="AM21" s="112"/>
      <c r="AN21" s="112"/>
      <c r="AO21" s="25"/>
      <c r="AP21" s="112" t="s">
        <v>197</v>
      </c>
      <c r="AQ21" s="112"/>
      <c r="AR21" s="112"/>
      <c r="AS21" s="25"/>
      <c r="AT21" s="112" t="s">
        <v>197</v>
      </c>
      <c r="AU21" s="112"/>
      <c r="AV21" s="112"/>
      <c r="AW21" s="25"/>
      <c r="AX21" s="112" t="s">
        <v>197</v>
      </c>
      <c r="AY21" s="112"/>
      <c r="AZ21" s="112"/>
      <c r="BA21" s="25"/>
    </row>
    <row r="22" spans="1:53" ht="6.75" customHeight="1" x14ac:dyDescent="0.15">
      <c r="F22" s="41"/>
      <c r="G22" s="6"/>
      <c r="H22" s="6"/>
      <c r="I22" s="6"/>
      <c r="J22" s="6"/>
      <c r="K22" s="6"/>
      <c r="L22" s="6"/>
      <c r="M22" s="6"/>
      <c r="O22" s="6"/>
      <c r="P22" s="6"/>
      <c r="Q22" s="6"/>
      <c r="R22" s="6"/>
      <c r="S22" s="6"/>
    </row>
    <row r="23" spans="1:53" ht="4.1500000000000004" customHeight="1" x14ac:dyDescent="0.1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</row>
    <row r="24" spans="1:53" x14ac:dyDescent="0.15">
      <c r="AP24" s="81" t="s">
        <v>33</v>
      </c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</row>
  </sheetData>
  <mergeCells count="196">
    <mergeCell ref="AK2:BA2"/>
    <mergeCell ref="F8:H8"/>
    <mergeCell ref="J8:L8"/>
    <mergeCell ref="N8:P8"/>
    <mergeCell ref="R8:T8"/>
    <mergeCell ref="V8:X8"/>
    <mergeCell ref="Z8:AB8"/>
    <mergeCell ref="AD8:AF8"/>
    <mergeCell ref="AH8:AJ8"/>
    <mergeCell ref="AL8:AN8"/>
    <mergeCell ref="AP8:AR8"/>
    <mergeCell ref="AT8:AV8"/>
    <mergeCell ref="AX8:AZ8"/>
    <mergeCell ref="AX9:AZ9"/>
    <mergeCell ref="A10:E10"/>
    <mergeCell ref="F10:H10"/>
    <mergeCell ref="J10:L10"/>
    <mergeCell ref="N10:P10"/>
    <mergeCell ref="R10:T10"/>
    <mergeCell ref="V10:X10"/>
    <mergeCell ref="Z10:AB10"/>
    <mergeCell ref="AD10:AF10"/>
    <mergeCell ref="AH10:AJ10"/>
    <mergeCell ref="AL10:AN10"/>
    <mergeCell ref="AP10:AR10"/>
    <mergeCell ref="AT10:AV10"/>
    <mergeCell ref="AX10:AZ10"/>
    <mergeCell ref="A9:E9"/>
    <mergeCell ref="F9:H9"/>
    <mergeCell ref="J9:L9"/>
    <mergeCell ref="N9:P9"/>
    <mergeCell ref="R9:T9"/>
    <mergeCell ref="V9:X9"/>
    <mergeCell ref="Z9:AB9"/>
    <mergeCell ref="AD9:AF9"/>
    <mergeCell ref="AH9:AJ9"/>
    <mergeCell ref="N11:P11"/>
    <mergeCell ref="R11:T11"/>
    <mergeCell ref="V11:X11"/>
    <mergeCell ref="Z11:AB11"/>
    <mergeCell ref="AD11:AF11"/>
    <mergeCell ref="AH11:AJ11"/>
    <mergeCell ref="AL9:AN9"/>
    <mergeCell ref="AP9:AR9"/>
    <mergeCell ref="AT9:AV9"/>
    <mergeCell ref="V13:X13"/>
    <mergeCell ref="Z13:AB13"/>
    <mergeCell ref="AD13:AF13"/>
    <mergeCell ref="AH13:AJ13"/>
    <mergeCell ref="AL11:AN11"/>
    <mergeCell ref="AP11:AR11"/>
    <mergeCell ref="AT11:AV11"/>
    <mergeCell ref="AX11:AZ11"/>
    <mergeCell ref="A12:E12"/>
    <mergeCell ref="F12:H12"/>
    <mergeCell ref="J12:L12"/>
    <mergeCell ref="N12:P12"/>
    <mergeCell ref="R12:T12"/>
    <mergeCell ref="V12:X12"/>
    <mergeCell ref="Z12:AB12"/>
    <mergeCell ref="AD12:AF12"/>
    <mergeCell ref="AH12:AJ12"/>
    <mergeCell ref="AL12:AN12"/>
    <mergeCell ref="AP12:AR12"/>
    <mergeCell ref="AT12:AV12"/>
    <mergeCell ref="AX12:AZ12"/>
    <mergeCell ref="A11:E11"/>
    <mergeCell ref="F11:H11"/>
    <mergeCell ref="J11:L11"/>
    <mergeCell ref="AD15:AF15"/>
    <mergeCell ref="AH15:AJ15"/>
    <mergeCell ref="AL13:AN13"/>
    <mergeCell ref="AP13:AR13"/>
    <mergeCell ref="AT13:AV13"/>
    <mergeCell ref="AX13:AZ13"/>
    <mergeCell ref="A14:E14"/>
    <mergeCell ref="F14:H14"/>
    <mergeCell ref="J14:L14"/>
    <mergeCell ref="N14:P14"/>
    <mergeCell ref="R14:T14"/>
    <mergeCell ref="V14:X14"/>
    <mergeCell ref="Z14:AB14"/>
    <mergeCell ref="AD14:AF14"/>
    <mergeCell ref="AH14:AJ14"/>
    <mergeCell ref="AL14:AN14"/>
    <mergeCell ref="AP14:AR14"/>
    <mergeCell ref="AT14:AV14"/>
    <mergeCell ref="AX14:AZ14"/>
    <mergeCell ref="A13:E13"/>
    <mergeCell ref="F13:H13"/>
    <mergeCell ref="J13:L13"/>
    <mergeCell ref="N13:P13"/>
    <mergeCell ref="R13:T13"/>
    <mergeCell ref="AL15:AN15"/>
    <mergeCell ref="AP15:AR15"/>
    <mergeCell ref="AT15:AV15"/>
    <mergeCell ref="AX15:AZ15"/>
    <mergeCell ref="A16:E16"/>
    <mergeCell ref="F16:H16"/>
    <mergeCell ref="J16:L16"/>
    <mergeCell ref="N16:P16"/>
    <mergeCell ref="R16:T16"/>
    <mergeCell ref="V16:X16"/>
    <mergeCell ref="Z16:AB16"/>
    <mergeCell ref="AD16:AF16"/>
    <mergeCell ref="AH16:AJ16"/>
    <mergeCell ref="AL16:AN16"/>
    <mergeCell ref="AP16:AR16"/>
    <mergeCell ref="AT16:AV16"/>
    <mergeCell ref="AX16:AZ16"/>
    <mergeCell ref="A15:E15"/>
    <mergeCell ref="F15:H15"/>
    <mergeCell ref="J15:L15"/>
    <mergeCell ref="N15:P15"/>
    <mergeCell ref="R15:T15"/>
    <mergeCell ref="V15:X15"/>
    <mergeCell ref="Z15:AB15"/>
    <mergeCell ref="A17:E17"/>
    <mergeCell ref="F17:H17"/>
    <mergeCell ref="J17:L17"/>
    <mergeCell ref="N17:P17"/>
    <mergeCell ref="R17:T17"/>
    <mergeCell ref="V17:X17"/>
    <mergeCell ref="Z17:AB17"/>
    <mergeCell ref="AD17:AF17"/>
    <mergeCell ref="AH17:AJ17"/>
    <mergeCell ref="A18:E18"/>
    <mergeCell ref="F18:H18"/>
    <mergeCell ref="J18:L18"/>
    <mergeCell ref="N18:P18"/>
    <mergeCell ref="R18:T18"/>
    <mergeCell ref="V18:X18"/>
    <mergeCell ref="Z18:AB18"/>
    <mergeCell ref="AD18:AF18"/>
    <mergeCell ref="AH18:AJ18"/>
    <mergeCell ref="R19:T19"/>
    <mergeCell ref="V19:X19"/>
    <mergeCell ref="Z19:AB19"/>
    <mergeCell ref="AD19:AF19"/>
    <mergeCell ref="AH19:AJ19"/>
    <mergeCell ref="AL17:AN17"/>
    <mergeCell ref="AP17:AR17"/>
    <mergeCell ref="AT17:AV17"/>
    <mergeCell ref="AX17:AZ17"/>
    <mergeCell ref="AL18:AN18"/>
    <mergeCell ref="AP18:AR18"/>
    <mergeCell ref="AT18:AV18"/>
    <mergeCell ref="AX18:AZ18"/>
    <mergeCell ref="Z21:AB21"/>
    <mergeCell ref="AD21:AF21"/>
    <mergeCell ref="AH21:AJ21"/>
    <mergeCell ref="AL19:AN19"/>
    <mergeCell ref="AP19:AR19"/>
    <mergeCell ref="AT19:AV19"/>
    <mergeCell ref="AX19:AZ19"/>
    <mergeCell ref="A20:E20"/>
    <mergeCell ref="F20:H20"/>
    <mergeCell ref="J20:L20"/>
    <mergeCell ref="N20:P20"/>
    <mergeCell ref="R20:T20"/>
    <mergeCell ref="V20:X20"/>
    <mergeCell ref="Z20:AB20"/>
    <mergeCell ref="AD20:AF20"/>
    <mergeCell ref="AH20:AJ20"/>
    <mergeCell ref="AL20:AN20"/>
    <mergeCell ref="AP20:AR20"/>
    <mergeCell ref="AT20:AV20"/>
    <mergeCell ref="AX20:AZ20"/>
    <mergeCell ref="A19:E19"/>
    <mergeCell ref="F19:H19"/>
    <mergeCell ref="J19:L19"/>
    <mergeCell ref="N19:P19"/>
    <mergeCell ref="AL21:AN21"/>
    <mergeCell ref="AP21:AR21"/>
    <mergeCell ref="AT21:AV21"/>
    <mergeCell ref="AX21:AZ21"/>
    <mergeCell ref="AP24:BA24"/>
    <mergeCell ref="A4:E6"/>
    <mergeCell ref="F4:I6"/>
    <mergeCell ref="J4:M6"/>
    <mergeCell ref="N4:Q6"/>
    <mergeCell ref="R4:U6"/>
    <mergeCell ref="V4:Y6"/>
    <mergeCell ref="Z4:AC6"/>
    <mergeCell ref="AD4:AG6"/>
    <mergeCell ref="AH4:AK6"/>
    <mergeCell ref="AL4:AO6"/>
    <mergeCell ref="AP4:AS6"/>
    <mergeCell ref="AT4:AW6"/>
    <mergeCell ref="AX4:BA6"/>
    <mergeCell ref="A21:E21"/>
    <mergeCell ref="F21:H21"/>
    <mergeCell ref="J21:L21"/>
    <mergeCell ref="N21:P21"/>
    <mergeCell ref="R21:T21"/>
    <mergeCell ref="V21:X21"/>
  </mergeCells>
  <phoneticPr fontId="29"/>
  <pageMargins left="0.78740157480314965" right="0.70866141732283472" top="0.78740157480314965" bottom="0.78740157480314965" header="0.51181102362204722" footer="0.51181102362204722"/>
  <pageSetup paperSize="9" scale="98" orientation="portrait" r:id="rId1"/>
  <headerFooter scaleWithDoc="0" alignWithMargins="0">
    <oddFooter>&amp;C&amp;"ＭＳ 明朝,標準"&amp;10－&amp;A－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4"/>
  </sheetPr>
  <dimension ref="A1:BB48"/>
  <sheetViews>
    <sheetView view="pageBreakPreview" zoomScaleSheetLayoutView="100" workbookViewId="0"/>
  </sheetViews>
  <sheetFormatPr defaultColWidth="9" defaultRowHeight="12" x14ac:dyDescent="0.15"/>
  <cols>
    <col min="1" max="1" width="1.625" style="2" customWidth="1"/>
    <col min="2" max="2" width="1.5" style="2" customWidth="1"/>
    <col min="3" max="16" width="1.625" style="2" customWidth="1"/>
    <col min="17" max="17" width="1.875" style="2" customWidth="1"/>
    <col min="18" max="111" width="1.625" style="2" customWidth="1"/>
    <col min="112" max="112" width="9" style="2" bestFit="1"/>
    <col min="113" max="16384" width="9" style="2"/>
  </cols>
  <sheetData>
    <row r="1" spans="1:53" ht="15" customHeight="1" x14ac:dyDescent="0.15">
      <c r="A1" s="3" t="s">
        <v>176</v>
      </c>
    </row>
    <row r="2" spans="1:53" x14ac:dyDescent="0.15">
      <c r="AK2" s="81" t="s">
        <v>93</v>
      </c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</row>
    <row r="3" spans="1:53" ht="4.1500000000000004" customHeight="1" x14ac:dyDescent="0.15"/>
    <row r="4" spans="1:53" ht="21.75" customHeight="1" x14ac:dyDescent="0.15">
      <c r="A4" s="68" t="s">
        <v>177</v>
      </c>
      <c r="B4" s="68"/>
      <c r="C4" s="68"/>
      <c r="D4" s="68"/>
      <c r="E4" s="68"/>
      <c r="F4" s="68"/>
      <c r="G4" s="68"/>
      <c r="H4" s="128"/>
      <c r="I4" s="220" t="s">
        <v>143</v>
      </c>
      <c r="J4" s="220"/>
      <c r="K4" s="220"/>
      <c r="L4" s="220"/>
      <c r="M4" s="220"/>
      <c r="N4" s="220"/>
      <c r="O4" s="220"/>
      <c r="P4" s="220"/>
      <c r="Q4" s="220"/>
      <c r="R4" s="220" t="s">
        <v>178</v>
      </c>
      <c r="S4" s="220"/>
      <c r="T4" s="220"/>
      <c r="U4" s="220"/>
      <c r="V4" s="220"/>
      <c r="W4" s="220"/>
      <c r="X4" s="220"/>
      <c r="Y4" s="220"/>
      <c r="Z4" s="220"/>
      <c r="AA4" s="220" t="s">
        <v>179</v>
      </c>
      <c r="AB4" s="220"/>
      <c r="AC4" s="220"/>
      <c r="AD4" s="220"/>
      <c r="AE4" s="220"/>
      <c r="AF4" s="220"/>
      <c r="AG4" s="220"/>
      <c r="AH4" s="220"/>
      <c r="AI4" s="220"/>
      <c r="AJ4" s="220" t="s">
        <v>180</v>
      </c>
      <c r="AK4" s="220"/>
      <c r="AL4" s="220"/>
      <c r="AM4" s="220"/>
      <c r="AN4" s="220"/>
      <c r="AO4" s="220"/>
      <c r="AP4" s="220"/>
      <c r="AQ4" s="220"/>
      <c r="AR4" s="220"/>
      <c r="AS4" s="220" t="s">
        <v>181</v>
      </c>
      <c r="AT4" s="220"/>
      <c r="AU4" s="220"/>
      <c r="AV4" s="220"/>
      <c r="AW4" s="220"/>
      <c r="AX4" s="220"/>
      <c r="AY4" s="220"/>
      <c r="AZ4" s="220"/>
      <c r="BA4" s="221"/>
    </row>
    <row r="5" spans="1:53" ht="18.75" customHeight="1" x14ac:dyDescent="0.15">
      <c r="A5" s="69"/>
      <c r="B5" s="69"/>
      <c r="C5" s="69"/>
      <c r="D5" s="69"/>
      <c r="E5" s="69"/>
      <c r="F5" s="69"/>
      <c r="G5" s="69"/>
      <c r="H5" s="88"/>
      <c r="I5" s="193" t="s">
        <v>182</v>
      </c>
      <c r="J5" s="194"/>
      <c r="K5" s="194"/>
      <c r="L5" s="195"/>
      <c r="M5" s="222" t="s">
        <v>63</v>
      </c>
      <c r="N5" s="223"/>
      <c r="O5" s="223"/>
      <c r="P5" s="223"/>
      <c r="Q5" s="224"/>
      <c r="R5" s="193" t="s">
        <v>182</v>
      </c>
      <c r="S5" s="194"/>
      <c r="T5" s="194"/>
      <c r="U5" s="195"/>
      <c r="V5" s="222" t="s">
        <v>63</v>
      </c>
      <c r="W5" s="223"/>
      <c r="X5" s="223"/>
      <c r="Y5" s="223"/>
      <c r="Z5" s="224"/>
      <c r="AA5" s="193" t="s">
        <v>182</v>
      </c>
      <c r="AB5" s="194"/>
      <c r="AC5" s="194"/>
      <c r="AD5" s="195"/>
      <c r="AE5" s="222" t="s">
        <v>63</v>
      </c>
      <c r="AF5" s="223"/>
      <c r="AG5" s="223"/>
      <c r="AH5" s="223"/>
      <c r="AI5" s="224"/>
      <c r="AJ5" s="193" t="s">
        <v>182</v>
      </c>
      <c r="AK5" s="194"/>
      <c r="AL5" s="194"/>
      <c r="AM5" s="195"/>
      <c r="AN5" s="222" t="s">
        <v>63</v>
      </c>
      <c r="AO5" s="223"/>
      <c r="AP5" s="223"/>
      <c r="AQ5" s="223"/>
      <c r="AR5" s="224"/>
      <c r="AS5" s="193" t="s">
        <v>183</v>
      </c>
      <c r="AT5" s="194"/>
      <c r="AU5" s="194"/>
      <c r="AV5" s="195"/>
      <c r="AW5" s="222" t="s">
        <v>184</v>
      </c>
      <c r="AX5" s="223"/>
      <c r="AY5" s="223"/>
      <c r="AZ5" s="223"/>
      <c r="BA5" s="223"/>
    </row>
    <row r="6" spans="1:53" ht="18.75" customHeight="1" x14ac:dyDescent="0.15">
      <c r="A6" s="70"/>
      <c r="B6" s="70"/>
      <c r="C6" s="70"/>
      <c r="D6" s="70"/>
      <c r="E6" s="70"/>
      <c r="F6" s="70"/>
      <c r="G6" s="70"/>
      <c r="H6" s="90"/>
      <c r="I6" s="196"/>
      <c r="J6" s="197"/>
      <c r="K6" s="197"/>
      <c r="L6" s="198"/>
      <c r="M6" s="217" t="s">
        <v>185</v>
      </c>
      <c r="N6" s="218"/>
      <c r="O6" s="218"/>
      <c r="P6" s="218"/>
      <c r="Q6" s="219"/>
      <c r="R6" s="196"/>
      <c r="S6" s="197"/>
      <c r="T6" s="197"/>
      <c r="U6" s="198"/>
      <c r="V6" s="217" t="s">
        <v>185</v>
      </c>
      <c r="W6" s="218"/>
      <c r="X6" s="218"/>
      <c r="Y6" s="218"/>
      <c r="Z6" s="219"/>
      <c r="AA6" s="196"/>
      <c r="AB6" s="197"/>
      <c r="AC6" s="197"/>
      <c r="AD6" s="198"/>
      <c r="AE6" s="217" t="s">
        <v>185</v>
      </c>
      <c r="AF6" s="218"/>
      <c r="AG6" s="218"/>
      <c r="AH6" s="218"/>
      <c r="AI6" s="219"/>
      <c r="AJ6" s="196"/>
      <c r="AK6" s="197"/>
      <c r="AL6" s="197"/>
      <c r="AM6" s="198"/>
      <c r="AN6" s="217" t="s">
        <v>185</v>
      </c>
      <c r="AO6" s="218"/>
      <c r="AP6" s="218"/>
      <c r="AQ6" s="218"/>
      <c r="AR6" s="219"/>
      <c r="AS6" s="196"/>
      <c r="AT6" s="197"/>
      <c r="AU6" s="197"/>
      <c r="AV6" s="198"/>
      <c r="AW6" s="217" t="s">
        <v>186</v>
      </c>
      <c r="AX6" s="218"/>
      <c r="AY6" s="218"/>
      <c r="AZ6" s="218"/>
      <c r="BA6" s="218"/>
    </row>
    <row r="7" spans="1:53" ht="5.25" customHeight="1" x14ac:dyDescent="0.15">
      <c r="A7" s="5"/>
      <c r="B7" s="5"/>
      <c r="C7" s="5"/>
      <c r="D7" s="5"/>
      <c r="E7" s="5"/>
      <c r="F7" s="5"/>
      <c r="G7" s="5"/>
      <c r="H7" s="5"/>
      <c r="I7" s="40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5"/>
    </row>
    <row r="8" spans="1:53" ht="18.75" customHeight="1" x14ac:dyDescent="0.15">
      <c r="A8" s="8" t="s">
        <v>72</v>
      </c>
      <c r="E8" s="74"/>
      <c r="F8" s="74"/>
      <c r="I8" s="118">
        <v>1</v>
      </c>
      <c r="J8" s="112"/>
      <c r="K8" s="112"/>
      <c r="L8" s="112"/>
      <c r="M8" s="112" t="s">
        <v>187</v>
      </c>
      <c r="N8" s="112"/>
      <c r="O8" s="112"/>
      <c r="P8" s="112"/>
      <c r="Q8" s="112"/>
      <c r="R8" s="146">
        <v>2</v>
      </c>
      <c r="S8" s="146"/>
      <c r="T8" s="146"/>
      <c r="U8" s="146"/>
      <c r="V8" s="112" t="s">
        <v>23</v>
      </c>
      <c r="W8" s="112"/>
      <c r="X8" s="112"/>
      <c r="Y8" s="112"/>
      <c r="Z8" s="112"/>
      <c r="AA8" s="112">
        <v>3</v>
      </c>
      <c r="AB8" s="112"/>
      <c r="AC8" s="112"/>
      <c r="AD8" s="112"/>
      <c r="AE8" s="112" t="s">
        <v>23</v>
      </c>
      <c r="AF8" s="112"/>
      <c r="AG8" s="112"/>
      <c r="AH8" s="112"/>
      <c r="AI8" s="112"/>
      <c r="AJ8" s="146">
        <v>3</v>
      </c>
      <c r="AK8" s="146"/>
      <c r="AL8" s="146"/>
      <c r="AM8" s="146"/>
      <c r="AN8" s="112">
        <v>3210</v>
      </c>
      <c r="AO8" s="112"/>
      <c r="AP8" s="112"/>
      <c r="AQ8" s="112"/>
      <c r="AR8" s="112"/>
      <c r="AS8" s="112" t="s">
        <v>23</v>
      </c>
      <c r="AT8" s="112"/>
      <c r="AU8" s="112"/>
      <c r="AV8" s="112"/>
      <c r="AW8" s="112" t="s">
        <v>23</v>
      </c>
      <c r="AX8" s="112"/>
      <c r="AY8" s="112"/>
      <c r="AZ8" s="112"/>
      <c r="BA8" s="112"/>
    </row>
    <row r="9" spans="1:53" ht="18.75" customHeight="1" x14ac:dyDescent="0.15">
      <c r="B9" s="117" t="s">
        <v>82</v>
      </c>
      <c r="C9" s="117"/>
      <c r="D9" s="117"/>
      <c r="E9" s="117"/>
      <c r="F9" s="117"/>
      <c r="G9" s="117"/>
      <c r="I9" s="118" t="s">
        <v>197</v>
      </c>
      <c r="J9" s="112"/>
      <c r="K9" s="112"/>
      <c r="L9" s="112"/>
      <c r="M9" s="112" t="s">
        <v>197</v>
      </c>
      <c r="N9" s="112"/>
      <c r="O9" s="112"/>
      <c r="P9" s="112"/>
      <c r="Q9" s="112"/>
      <c r="R9" s="112" t="s">
        <v>197</v>
      </c>
      <c r="S9" s="112"/>
      <c r="T9" s="112"/>
      <c r="U9" s="112"/>
      <c r="V9" s="112" t="s">
        <v>197</v>
      </c>
      <c r="W9" s="112"/>
      <c r="X9" s="112"/>
      <c r="Y9" s="112"/>
      <c r="Z9" s="112"/>
      <c r="AA9" s="112" t="s">
        <v>197</v>
      </c>
      <c r="AB9" s="112"/>
      <c r="AC9" s="112"/>
      <c r="AD9" s="112"/>
      <c r="AE9" s="112" t="s">
        <v>197</v>
      </c>
      <c r="AF9" s="112"/>
      <c r="AG9" s="112"/>
      <c r="AH9" s="112"/>
      <c r="AI9" s="112"/>
      <c r="AJ9" s="112" t="s">
        <v>197</v>
      </c>
      <c r="AK9" s="112"/>
      <c r="AL9" s="112"/>
      <c r="AM9" s="112"/>
      <c r="AN9" s="112" t="s">
        <v>197</v>
      </c>
      <c r="AO9" s="112"/>
      <c r="AP9" s="112"/>
      <c r="AQ9" s="112"/>
      <c r="AR9" s="112"/>
      <c r="AS9" s="112" t="s">
        <v>23</v>
      </c>
      <c r="AT9" s="112"/>
      <c r="AU9" s="112"/>
      <c r="AV9" s="112"/>
      <c r="AW9" s="112" t="s">
        <v>23</v>
      </c>
      <c r="AX9" s="112"/>
      <c r="AY9" s="112"/>
      <c r="AZ9" s="112"/>
      <c r="BA9" s="112"/>
    </row>
    <row r="10" spans="1:53" ht="18.75" customHeight="1" x14ac:dyDescent="0.15">
      <c r="B10" s="117" t="s">
        <v>58</v>
      </c>
      <c r="C10" s="117"/>
      <c r="D10" s="117"/>
      <c r="E10" s="117"/>
      <c r="F10" s="117"/>
      <c r="G10" s="117"/>
      <c r="I10" s="118" t="s">
        <v>197</v>
      </c>
      <c r="J10" s="112"/>
      <c r="K10" s="112"/>
      <c r="L10" s="112"/>
      <c r="M10" s="112" t="s">
        <v>197</v>
      </c>
      <c r="N10" s="112"/>
      <c r="O10" s="112"/>
      <c r="P10" s="112"/>
      <c r="Q10" s="112"/>
      <c r="R10" s="112" t="s">
        <v>197</v>
      </c>
      <c r="S10" s="112"/>
      <c r="T10" s="112"/>
      <c r="U10" s="112"/>
      <c r="V10" s="112" t="s">
        <v>197</v>
      </c>
      <c r="W10" s="112"/>
      <c r="X10" s="112"/>
      <c r="Y10" s="112"/>
      <c r="Z10" s="112"/>
      <c r="AA10" s="112" t="s">
        <v>197</v>
      </c>
      <c r="AB10" s="112"/>
      <c r="AC10" s="112"/>
      <c r="AD10" s="112"/>
      <c r="AE10" s="112" t="s">
        <v>197</v>
      </c>
      <c r="AF10" s="112"/>
      <c r="AG10" s="112"/>
      <c r="AH10" s="112"/>
      <c r="AI10" s="112"/>
      <c r="AJ10" s="112" t="s">
        <v>197</v>
      </c>
      <c r="AK10" s="112"/>
      <c r="AL10" s="112"/>
      <c r="AM10" s="112"/>
      <c r="AN10" s="112" t="s">
        <v>197</v>
      </c>
      <c r="AO10" s="112"/>
      <c r="AP10" s="112"/>
      <c r="AQ10" s="112"/>
      <c r="AR10" s="112"/>
      <c r="AS10" s="112" t="s">
        <v>23</v>
      </c>
      <c r="AT10" s="112"/>
      <c r="AU10" s="112"/>
      <c r="AV10" s="112"/>
      <c r="AW10" s="112" t="s">
        <v>23</v>
      </c>
      <c r="AX10" s="112"/>
      <c r="AY10" s="112"/>
      <c r="AZ10" s="112"/>
      <c r="BA10" s="112"/>
    </row>
    <row r="11" spans="1:53" ht="18.75" customHeight="1" x14ac:dyDescent="0.15">
      <c r="B11" s="120" t="s">
        <v>59</v>
      </c>
      <c r="C11" s="120"/>
      <c r="D11" s="120"/>
      <c r="E11" s="120"/>
      <c r="F11" s="120"/>
      <c r="G11" s="120"/>
      <c r="I11" s="118" t="s">
        <v>197</v>
      </c>
      <c r="J11" s="112"/>
      <c r="K11" s="112"/>
      <c r="L11" s="112"/>
      <c r="M11" s="112" t="s">
        <v>197</v>
      </c>
      <c r="N11" s="112"/>
      <c r="O11" s="112"/>
      <c r="P11" s="112"/>
      <c r="Q11" s="112"/>
      <c r="R11" s="112" t="s">
        <v>197</v>
      </c>
      <c r="S11" s="112"/>
      <c r="T11" s="112"/>
      <c r="U11" s="112"/>
      <c r="V11" s="112" t="s">
        <v>197</v>
      </c>
      <c r="W11" s="112"/>
      <c r="X11" s="112"/>
      <c r="Y11" s="112"/>
      <c r="Z11" s="112"/>
      <c r="AA11" s="112" t="s">
        <v>197</v>
      </c>
      <c r="AB11" s="112"/>
      <c r="AC11" s="112"/>
      <c r="AD11" s="112"/>
      <c r="AE11" s="112" t="s">
        <v>197</v>
      </c>
      <c r="AF11" s="112"/>
      <c r="AG11" s="112"/>
      <c r="AH11" s="112"/>
      <c r="AI11" s="112"/>
      <c r="AJ11" s="112" t="s">
        <v>197</v>
      </c>
      <c r="AK11" s="112"/>
      <c r="AL11" s="112"/>
      <c r="AM11" s="112"/>
      <c r="AN11" s="112" t="s">
        <v>197</v>
      </c>
      <c r="AO11" s="112"/>
      <c r="AP11" s="112"/>
      <c r="AQ11" s="112"/>
      <c r="AR11" s="112"/>
      <c r="AS11" s="112" t="s">
        <v>23</v>
      </c>
      <c r="AT11" s="112"/>
      <c r="AU11" s="112"/>
      <c r="AV11" s="112"/>
      <c r="AW11" s="112" t="s">
        <v>23</v>
      </c>
      <c r="AX11" s="112"/>
      <c r="AY11" s="112"/>
      <c r="AZ11" s="112"/>
      <c r="BA11" s="112"/>
    </row>
    <row r="12" spans="1:53" ht="18.75" customHeight="1" x14ac:dyDescent="0.15">
      <c r="B12" s="117" t="s">
        <v>83</v>
      </c>
      <c r="C12" s="117"/>
      <c r="D12" s="117"/>
      <c r="E12" s="117"/>
      <c r="F12" s="117"/>
      <c r="G12" s="117"/>
      <c r="I12" s="118" t="s">
        <v>197</v>
      </c>
      <c r="J12" s="112"/>
      <c r="K12" s="112"/>
      <c r="L12" s="112"/>
      <c r="M12" s="112" t="s">
        <v>197</v>
      </c>
      <c r="N12" s="112"/>
      <c r="O12" s="112"/>
      <c r="P12" s="112"/>
      <c r="Q12" s="112"/>
      <c r="R12" s="112" t="s">
        <v>197</v>
      </c>
      <c r="S12" s="112"/>
      <c r="T12" s="112"/>
      <c r="U12" s="112"/>
      <c r="V12" s="112" t="s">
        <v>197</v>
      </c>
      <c r="W12" s="112"/>
      <c r="X12" s="112"/>
      <c r="Y12" s="112"/>
      <c r="Z12" s="112"/>
      <c r="AA12" s="112" t="s">
        <v>197</v>
      </c>
      <c r="AB12" s="112"/>
      <c r="AC12" s="112"/>
      <c r="AD12" s="112"/>
      <c r="AE12" s="112" t="s">
        <v>197</v>
      </c>
      <c r="AF12" s="112"/>
      <c r="AG12" s="112"/>
      <c r="AH12" s="112"/>
      <c r="AI12" s="112"/>
      <c r="AJ12" s="112" t="s">
        <v>197</v>
      </c>
      <c r="AK12" s="112"/>
      <c r="AL12" s="112"/>
      <c r="AM12" s="112"/>
      <c r="AN12" s="112" t="s">
        <v>197</v>
      </c>
      <c r="AO12" s="112"/>
      <c r="AP12" s="112"/>
      <c r="AQ12" s="112"/>
      <c r="AR12" s="112"/>
      <c r="AS12" s="112" t="s">
        <v>23</v>
      </c>
      <c r="AT12" s="112"/>
      <c r="AU12" s="112"/>
      <c r="AV12" s="112"/>
      <c r="AW12" s="112" t="s">
        <v>23</v>
      </c>
      <c r="AX12" s="112"/>
      <c r="AY12" s="112"/>
      <c r="AZ12" s="112"/>
      <c r="BA12" s="112"/>
    </row>
    <row r="13" spans="1:53" ht="18.75" customHeight="1" x14ac:dyDescent="0.15">
      <c r="B13" s="117" t="s">
        <v>44</v>
      </c>
      <c r="C13" s="117"/>
      <c r="D13" s="117"/>
      <c r="E13" s="117"/>
      <c r="F13" s="117"/>
      <c r="G13" s="117"/>
      <c r="I13" s="118" t="s">
        <v>197</v>
      </c>
      <c r="J13" s="112"/>
      <c r="K13" s="112"/>
      <c r="L13" s="112"/>
      <c r="M13" s="112" t="s">
        <v>197</v>
      </c>
      <c r="N13" s="112"/>
      <c r="O13" s="112"/>
      <c r="P13" s="112"/>
      <c r="Q13" s="112"/>
      <c r="R13" s="112" t="s">
        <v>197</v>
      </c>
      <c r="S13" s="112"/>
      <c r="T13" s="112"/>
      <c r="U13" s="112"/>
      <c r="V13" s="112" t="s">
        <v>197</v>
      </c>
      <c r="W13" s="112"/>
      <c r="X13" s="112"/>
      <c r="Y13" s="112"/>
      <c r="Z13" s="112"/>
      <c r="AA13" s="112" t="s">
        <v>197</v>
      </c>
      <c r="AB13" s="112"/>
      <c r="AC13" s="112"/>
      <c r="AD13" s="112"/>
      <c r="AE13" s="112" t="s">
        <v>197</v>
      </c>
      <c r="AF13" s="112"/>
      <c r="AG13" s="112"/>
      <c r="AH13" s="112"/>
      <c r="AI13" s="112"/>
      <c r="AJ13" s="112">
        <v>1</v>
      </c>
      <c r="AK13" s="112"/>
      <c r="AL13" s="112"/>
      <c r="AM13" s="112"/>
      <c r="AN13" s="112" t="s">
        <v>23</v>
      </c>
      <c r="AO13" s="112"/>
      <c r="AP13" s="112"/>
      <c r="AQ13" s="112"/>
      <c r="AR13" s="112"/>
      <c r="AS13" s="112" t="s">
        <v>23</v>
      </c>
      <c r="AT13" s="112"/>
      <c r="AU13" s="112"/>
      <c r="AV13" s="112"/>
      <c r="AW13" s="112" t="s">
        <v>23</v>
      </c>
      <c r="AX13" s="112"/>
      <c r="AY13" s="112"/>
      <c r="AZ13" s="112"/>
      <c r="BA13" s="112"/>
    </row>
    <row r="14" spans="1:53" ht="18.75" customHeight="1" x14ac:dyDescent="0.15">
      <c r="B14" s="117" t="s">
        <v>1</v>
      </c>
      <c r="C14" s="117"/>
      <c r="D14" s="117"/>
      <c r="E14" s="117"/>
      <c r="F14" s="117"/>
      <c r="G14" s="117"/>
      <c r="I14" s="118" t="s">
        <v>197</v>
      </c>
      <c r="J14" s="112"/>
      <c r="K14" s="112"/>
      <c r="L14" s="112"/>
      <c r="M14" s="112" t="s">
        <v>197</v>
      </c>
      <c r="N14" s="112"/>
      <c r="O14" s="112"/>
      <c r="P14" s="112"/>
      <c r="Q14" s="112"/>
      <c r="R14" s="112">
        <v>1</v>
      </c>
      <c r="S14" s="112"/>
      <c r="T14" s="112"/>
      <c r="U14" s="112"/>
      <c r="V14" s="112" t="s">
        <v>23</v>
      </c>
      <c r="W14" s="112"/>
      <c r="X14" s="112"/>
      <c r="Y14" s="112"/>
      <c r="Z14" s="112"/>
      <c r="AA14" s="112" t="s">
        <v>197</v>
      </c>
      <c r="AB14" s="112"/>
      <c r="AC14" s="112"/>
      <c r="AD14" s="112"/>
      <c r="AE14" s="112" t="s">
        <v>197</v>
      </c>
      <c r="AF14" s="112"/>
      <c r="AG14" s="112"/>
      <c r="AH14" s="112"/>
      <c r="AI14" s="112"/>
      <c r="AJ14" s="112">
        <v>1</v>
      </c>
      <c r="AK14" s="112"/>
      <c r="AL14" s="112"/>
      <c r="AM14" s="112"/>
      <c r="AN14" s="112" t="s">
        <v>23</v>
      </c>
      <c r="AO14" s="112"/>
      <c r="AP14" s="112"/>
      <c r="AQ14" s="112"/>
      <c r="AR14" s="112"/>
      <c r="AS14" s="112" t="s">
        <v>23</v>
      </c>
      <c r="AT14" s="112"/>
      <c r="AU14" s="112"/>
      <c r="AV14" s="112"/>
      <c r="AW14" s="112" t="s">
        <v>23</v>
      </c>
      <c r="AX14" s="112"/>
      <c r="AY14" s="112"/>
      <c r="AZ14" s="112"/>
      <c r="BA14" s="112"/>
    </row>
    <row r="15" spans="1:53" ht="18.75" customHeight="1" x14ac:dyDescent="0.15">
      <c r="B15" s="117" t="s">
        <v>129</v>
      </c>
      <c r="C15" s="117"/>
      <c r="D15" s="117"/>
      <c r="E15" s="117"/>
      <c r="F15" s="117"/>
      <c r="G15" s="117"/>
      <c r="I15" s="118">
        <v>1</v>
      </c>
      <c r="J15" s="112"/>
      <c r="K15" s="112"/>
      <c r="L15" s="112"/>
      <c r="M15" s="112" t="s">
        <v>23</v>
      </c>
      <c r="N15" s="112"/>
      <c r="O15" s="112"/>
      <c r="P15" s="112"/>
      <c r="Q15" s="112"/>
      <c r="R15" s="112">
        <v>1</v>
      </c>
      <c r="S15" s="112"/>
      <c r="T15" s="112"/>
      <c r="U15" s="112"/>
      <c r="V15" s="112" t="s">
        <v>23</v>
      </c>
      <c r="W15" s="112"/>
      <c r="X15" s="112"/>
      <c r="Y15" s="112"/>
      <c r="Z15" s="112"/>
      <c r="AA15" s="112" t="s">
        <v>197</v>
      </c>
      <c r="AB15" s="112"/>
      <c r="AC15" s="112"/>
      <c r="AD15" s="112"/>
      <c r="AE15" s="112" t="s">
        <v>197</v>
      </c>
      <c r="AF15" s="112"/>
      <c r="AG15" s="112"/>
      <c r="AH15" s="112"/>
      <c r="AI15" s="112"/>
      <c r="AJ15" s="112" t="s">
        <v>197</v>
      </c>
      <c r="AK15" s="112"/>
      <c r="AL15" s="112"/>
      <c r="AM15" s="112"/>
      <c r="AN15" s="112" t="s">
        <v>197</v>
      </c>
      <c r="AO15" s="112"/>
      <c r="AP15" s="112"/>
      <c r="AQ15" s="112"/>
      <c r="AR15" s="112"/>
      <c r="AS15" s="112" t="s">
        <v>23</v>
      </c>
      <c r="AT15" s="112"/>
      <c r="AU15" s="112"/>
      <c r="AV15" s="112"/>
      <c r="AW15" s="112" t="s">
        <v>23</v>
      </c>
      <c r="AX15" s="112"/>
      <c r="AY15" s="112"/>
      <c r="AZ15" s="112"/>
      <c r="BA15" s="112"/>
    </row>
    <row r="16" spans="1:53" ht="18.75" customHeight="1" x14ac:dyDescent="0.15">
      <c r="B16" s="117" t="s">
        <v>13</v>
      </c>
      <c r="C16" s="117"/>
      <c r="D16" s="117"/>
      <c r="E16" s="117"/>
      <c r="F16" s="117"/>
      <c r="G16" s="117"/>
      <c r="I16" s="118" t="s">
        <v>197</v>
      </c>
      <c r="J16" s="112"/>
      <c r="K16" s="112"/>
      <c r="L16" s="112"/>
      <c r="M16" s="112" t="s">
        <v>197</v>
      </c>
      <c r="N16" s="112"/>
      <c r="O16" s="112"/>
      <c r="P16" s="112"/>
      <c r="Q16" s="112"/>
      <c r="R16" s="112" t="s">
        <v>197</v>
      </c>
      <c r="S16" s="112"/>
      <c r="T16" s="112"/>
      <c r="U16" s="112"/>
      <c r="V16" s="112" t="s">
        <v>197</v>
      </c>
      <c r="W16" s="112"/>
      <c r="X16" s="112"/>
      <c r="Y16" s="112"/>
      <c r="Z16" s="112"/>
      <c r="AA16" s="112" t="s">
        <v>197</v>
      </c>
      <c r="AB16" s="112"/>
      <c r="AC16" s="112"/>
      <c r="AD16" s="112"/>
      <c r="AE16" s="112" t="s">
        <v>197</v>
      </c>
      <c r="AF16" s="112"/>
      <c r="AG16" s="112"/>
      <c r="AH16" s="112"/>
      <c r="AI16" s="112"/>
      <c r="AJ16" s="112">
        <v>1</v>
      </c>
      <c r="AK16" s="112"/>
      <c r="AL16" s="112"/>
      <c r="AM16" s="112"/>
      <c r="AN16" s="112" t="s">
        <v>23</v>
      </c>
      <c r="AO16" s="112"/>
      <c r="AP16" s="112"/>
      <c r="AQ16" s="112"/>
      <c r="AR16" s="112"/>
      <c r="AS16" s="112" t="s">
        <v>23</v>
      </c>
      <c r="AT16" s="112"/>
      <c r="AU16" s="112"/>
      <c r="AV16" s="112"/>
      <c r="AW16" s="112" t="s">
        <v>23</v>
      </c>
      <c r="AX16" s="112"/>
      <c r="AY16" s="112"/>
      <c r="AZ16" s="112"/>
      <c r="BA16" s="112"/>
    </row>
    <row r="17" spans="1:54" ht="18.75" customHeight="1" x14ac:dyDescent="0.15">
      <c r="B17" s="117" t="s">
        <v>81</v>
      </c>
      <c r="C17" s="117"/>
      <c r="D17" s="117"/>
      <c r="E17" s="117"/>
      <c r="F17" s="117"/>
      <c r="G17" s="117"/>
      <c r="I17" s="118" t="s">
        <v>197</v>
      </c>
      <c r="J17" s="112"/>
      <c r="K17" s="112"/>
      <c r="L17" s="112"/>
      <c r="M17" s="112" t="s">
        <v>197</v>
      </c>
      <c r="N17" s="112"/>
      <c r="O17" s="112"/>
      <c r="P17" s="112"/>
      <c r="Q17" s="112"/>
      <c r="R17" s="112" t="s">
        <v>197</v>
      </c>
      <c r="S17" s="112"/>
      <c r="T17" s="112"/>
      <c r="U17" s="112"/>
      <c r="V17" s="112" t="s">
        <v>197</v>
      </c>
      <c r="W17" s="112"/>
      <c r="X17" s="112"/>
      <c r="Y17" s="112"/>
      <c r="Z17" s="112"/>
      <c r="AA17" s="112" t="s">
        <v>197</v>
      </c>
      <c r="AB17" s="112"/>
      <c r="AC17" s="112"/>
      <c r="AD17" s="112"/>
      <c r="AE17" s="112" t="s">
        <v>197</v>
      </c>
      <c r="AF17" s="112"/>
      <c r="AG17" s="112"/>
      <c r="AH17" s="112"/>
      <c r="AI17" s="112"/>
      <c r="AJ17" s="112" t="s">
        <v>197</v>
      </c>
      <c r="AK17" s="112"/>
      <c r="AL17" s="112"/>
      <c r="AM17" s="112"/>
      <c r="AN17" s="112" t="s">
        <v>197</v>
      </c>
      <c r="AO17" s="112"/>
      <c r="AP17" s="112"/>
      <c r="AQ17" s="112"/>
      <c r="AR17" s="112"/>
      <c r="AS17" s="112" t="s">
        <v>23</v>
      </c>
      <c r="AT17" s="112"/>
      <c r="AU17" s="112"/>
      <c r="AV17" s="112"/>
      <c r="AW17" s="112" t="s">
        <v>23</v>
      </c>
      <c r="AX17" s="112"/>
      <c r="AY17" s="112"/>
      <c r="AZ17" s="112"/>
      <c r="BA17" s="112"/>
    </row>
    <row r="18" spans="1:54" ht="18.75" customHeight="1" x14ac:dyDescent="0.15">
      <c r="B18" s="117" t="s">
        <v>84</v>
      </c>
      <c r="C18" s="117"/>
      <c r="D18" s="117"/>
      <c r="E18" s="117"/>
      <c r="F18" s="117"/>
      <c r="G18" s="117"/>
      <c r="I18" s="118" t="s">
        <v>197</v>
      </c>
      <c r="J18" s="112"/>
      <c r="K18" s="112"/>
      <c r="L18" s="112"/>
      <c r="M18" s="112" t="s">
        <v>197</v>
      </c>
      <c r="N18" s="112"/>
      <c r="O18" s="112"/>
      <c r="P18" s="112"/>
      <c r="Q18" s="112"/>
      <c r="R18" s="112" t="s">
        <v>197</v>
      </c>
      <c r="S18" s="112"/>
      <c r="T18" s="112"/>
      <c r="U18" s="112"/>
      <c r="V18" s="112" t="s">
        <v>197</v>
      </c>
      <c r="W18" s="112"/>
      <c r="X18" s="112"/>
      <c r="Y18" s="112"/>
      <c r="Z18" s="112"/>
      <c r="AA18" s="112" t="s">
        <v>197</v>
      </c>
      <c r="AB18" s="112"/>
      <c r="AC18" s="112"/>
      <c r="AD18" s="112"/>
      <c r="AE18" s="112" t="s">
        <v>197</v>
      </c>
      <c r="AF18" s="112"/>
      <c r="AG18" s="112"/>
      <c r="AH18" s="112"/>
      <c r="AI18" s="112"/>
      <c r="AJ18" s="112" t="s">
        <v>197</v>
      </c>
      <c r="AK18" s="112"/>
      <c r="AL18" s="112"/>
      <c r="AM18" s="112"/>
      <c r="AN18" s="112" t="s">
        <v>197</v>
      </c>
      <c r="AO18" s="112"/>
      <c r="AP18" s="112"/>
      <c r="AQ18" s="112"/>
      <c r="AR18" s="112"/>
      <c r="AS18" s="112" t="s">
        <v>23</v>
      </c>
      <c r="AT18" s="112"/>
      <c r="AU18" s="112"/>
      <c r="AV18" s="112"/>
      <c r="AW18" s="112" t="s">
        <v>23</v>
      </c>
      <c r="AX18" s="112"/>
      <c r="AY18" s="112"/>
      <c r="AZ18" s="112"/>
      <c r="BA18" s="112"/>
    </row>
    <row r="19" spans="1:54" ht="18.75" customHeight="1" x14ac:dyDescent="0.15">
      <c r="B19" s="117" t="s">
        <v>46</v>
      </c>
      <c r="C19" s="117"/>
      <c r="D19" s="117"/>
      <c r="E19" s="117"/>
      <c r="F19" s="117"/>
      <c r="G19" s="117"/>
      <c r="I19" s="118" t="s">
        <v>197</v>
      </c>
      <c r="J19" s="112"/>
      <c r="K19" s="112"/>
      <c r="L19" s="112"/>
      <c r="M19" s="112" t="s">
        <v>197</v>
      </c>
      <c r="N19" s="112"/>
      <c r="O19" s="112"/>
      <c r="P19" s="112"/>
      <c r="Q19" s="112"/>
      <c r="R19" s="112" t="s">
        <v>197</v>
      </c>
      <c r="S19" s="112"/>
      <c r="T19" s="112"/>
      <c r="U19" s="112"/>
      <c r="V19" s="112" t="s">
        <v>197</v>
      </c>
      <c r="W19" s="112"/>
      <c r="X19" s="112"/>
      <c r="Y19" s="112"/>
      <c r="Z19" s="112"/>
      <c r="AA19" s="112" t="s">
        <v>197</v>
      </c>
      <c r="AB19" s="112"/>
      <c r="AC19" s="112"/>
      <c r="AD19" s="112"/>
      <c r="AE19" s="112" t="s">
        <v>197</v>
      </c>
      <c r="AF19" s="112"/>
      <c r="AG19" s="112"/>
      <c r="AH19" s="112"/>
      <c r="AI19" s="112"/>
      <c r="AJ19" s="112" t="s">
        <v>197</v>
      </c>
      <c r="AK19" s="112"/>
      <c r="AL19" s="112"/>
      <c r="AM19" s="112"/>
      <c r="AN19" s="112" t="s">
        <v>197</v>
      </c>
      <c r="AO19" s="112"/>
      <c r="AP19" s="112"/>
      <c r="AQ19" s="112"/>
      <c r="AR19" s="112"/>
      <c r="AS19" s="112" t="s">
        <v>23</v>
      </c>
      <c r="AT19" s="112"/>
      <c r="AU19" s="112"/>
      <c r="AV19" s="112"/>
      <c r="AW19" s="112" t="s">
        <v>23</v>
      </c>
      <c r="AX19" s="112"/>
      <c r="AY19" s="112"/>
      <c r="AZ19" s="112"/>
      <c r="BA19" s="112"/>
    </row>
    <row r="20" spans="1:54" ht="18.75" customHeight="1" x14ac:dyDescent="0.15">
      <c r="B20" s="117" t="s">
        <v>174</v>
      </c>
      <c r="C20" s="117"/>
      <c r="D20" s="117"/>
      <c r="E20" s="117"/>
      <c r="F20" s="117"/>
      <c r="G20" s="117"/>
      <c r="I20" s="118" t="s">
        <v>197</v>
      </c>
      <c r="J20" s="112"/>
      <c r="K20" s="112"/>
      <c r="L20" s="112"/>
      <c r="M20" s="112" t="s">
        <v>197</v>
      </c>
      <c r="N20" s="112"/>
      <c r="O20" s="112"/>
      <c r="P20" s="112"/>
      <c r="Q20" s="112"/>
      <c r="R20" s="112" t="s">
        <v>197</v>
      </c>
      <c r="S20" s="112"/>
      <c r="T20" s="112"/>
      <c r="U20" s="112"/>
      <c r="V20" s="112" t="s">
        <v>197</v>
      </c>
      <c r="W20" s="112"/>
      <c r="X20" s="112"/>
      <c r="Y20" s="112"/>
      <c r="Z20" s="112"/>
      <c r="AA20" s="112">
        <v>1</v>
      </c>
      <c r="AB20" s="112"/>
      <c r="AC20" s="112"/>
      <c r="AD20" s="112"/>
      <c r="AE20" s="112" t="s">
        <v>23</v>
      </c>
      <c r="AF20" s="112"/>
      <c r="AG20" s="112"/>
      <c r="AH20" s="112"/>
      <c r="AI20" s="112"/>
      <c r="AJ20" s="112" t="s">
        <v>197</v>
      </c>
      <c r="AK20" s="112"/>
      <c r="AL20" s="112"/>
      <c r="AM20" s="112"/>
      <c r="AN20" s="112" t="s">
        <v>197</v>
      </c>
      <c r="AO20" s="112"/>
      <c r="AP20" s="112"/>
      <c r="AQ20" s="112"/>
      <c r="AR20" s="112"/>
      <c r="AS20" s="112" t="s">
        <v>23</v>
      </c>
      <c r="AT20" s="112"/>
      <c r="AU20" s="112"/>
      <c r="AV20" s="112"/>
      <c r="AW20" s="112" t="s">
        <v>23</v>
      </c>
      <c r="AX20" s="112"/>
      <c r="AY20" s="112"/>
      <c r="AZ20" s="112"/>
      <c r="BA20" s="112"/>
    </row>
    <row r="21" spans="1:54" ht="18.75" customHeight="1" x14ac:dyDescent="0.15">
      <c r="B21" s="117" t="s">
        <v>175</v>
      </c>
      <c r="C21" s="117"/>
      <c r="D21" s="117"/>
      <c r="E21" s="117"/>
      <c r="F21" s="117"/>
      <c r="G21" s="117"/>
      <c r="I21" s="118" t="s">
        <v>197</v>
      </c>
      <c r="J21" s="112"/>
      <c r="K21" s="112"/>
      <c r="L21" s="112"/>
      <c r="M21" s="112" t="s">
        <v>197</v>
      </c>
      <c r="N21" s="112"/>
      <c r="O21" s="112"/>
      <c r="P21" s="112"/>
      <c r="Q21" s="112"/>
      <c r="R21" s="112" t="s">
        <v>197</v>
      </c>
      <c r="S21" s="112"/>
      <c r="T21" s="112"/>
      <c r="U21" s="112"/>
      <c r="V21" s="112" t="s">
        <v>197</v>
      </c>
      <c r="W21" s="112"/>
      <c r="X21" s="112"/>
      <c r="Y21" s="112"/>
      <c r="Z21" s="112"/>
      <c r="AA21" s="112">
        <v>2</v>
      </c>
      <c r="AB21" s="112"/>
      <c r="AC21" s="112"/>
      <c r="AD21" s="112"/>
      <c r="AE21" s="112" t="s">
        <v>23</v>
      </c>
      <c r="AF21" s="112"/>
      <c r="AG21" s="112"/>
      <c r="AH21" s="112"/>
      <c r="AI21" s="112"/>
      <c r="AJ21" s="112" t="s">
        <v>197</v>
      </c>
      <c r="AK21" s="112"/>
      <c r="AL21" s="112"/>
      <c r="AM21" s="112"/>
      <c r="AN21" s="112" t="s">
        <v>197</v>
      </c>
      <c r="AO21" s="112"/>
      <c r="AP21" s="112"/>
      <c r="AQ21" s="112"/>
      <c r="AR21" s="112"/>
      <c r="AS21" s="112" t="s">
        <v>23</v>
      </c>
      <c r="AT21" s="112"/>
      <c r="AU21" s="112"/>
      <c r="AV21" s="112"/>
      <c r="AW21" s="112" t="s">
        <v>23</v>
      </c>
      <c r="AX21" s="112"/>
      <c r="AY21" s="112"/>
      <c r="AZ21" s="112"/>
      <c r="BA21" s="112"/>
    </row>
    <row r="22" spans="1:54" ht="5.25" customHeight="1" x14ac:dyDescent="0.15">
      <c r="I22" s="41"/>
      <c r="J22" s="6"/>
      <c r="K22" s="6"/>
      <c r="L22" s="6"/>
      <c r="M22" s="6"/>
      <c r="N22" s="6"/>
    </row>
    <row r="23" spans="1:54" ht="4.1500000000000004" customHeight="1" x14ac:dyDescent="0.1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</row>
    <row r="24" spans="1:54" ht="13.5" customHeight="1" x14ac:dyDescent="0.15">
      <c r="AP24" s="81" t="s">
        <v>33</v>
      </c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</row>
    <row r="25" spans="1:54" ht="14.25" customHeight="1" x14ac:dyDescent="0.15"/>
    <row r="26" spans="1:54" ht="15" customHeight="1" x14ac:dyDescent="0.15">
      <c r="A26" s="3" t="s">
        <v>149</v>
      </c>
    </row>
    <row r="27" spans="1:54" ht="13.5" customHeight="1" x14ac:dyDescent="0.15">
      <c r="AI27" s="81" t="s">
        <v>27</v>
      </c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</row>
    <row r="28" spans="1:54" ht="4.1500000000000004" customHeight="1" x14ac:dyDescent="0.15"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spans="1:54" ht="26.25" customHeight="1" x14ac:dyDescent="0.15">
      <c r="A29" s="68" t="s">
        <v>151</v>
      </c>
      <c r="B29" s="68"/>
      <c r="C29" s="68"/>
      <c r="D29" s="68"/>
      <c r="E29" s="68"/>
      <c r="F29" s="68"/>
      <c r="G29" s="68"/>
      <c r="H29" s="128"/>
      <c r="I29" s="199" t="s">
        <v>192</v>
      </c>
      <c r="J29" s="200"/>
      <c r="K29" s="200"/>
      <c r="L29" s="200"/>
      <c r="M29" s="200"/>
      <c r="N29" s="200"/>
      <c r="O29" s="200"/>
      <c r="P29" s="201"/>
      <c r="Q29" s="205" t="s">
        <v>188</v>
      </c>
      <c r="R29" s="191"/>
      <c r="S29" s="191"/>
      <c r="T29" s="191"/>
      <c r="U29" s="191"/>
      <c r="V29" s="191"/>
      <c r="W29" s="191"/>
      <c r="X29" s="206"/>
      <c r="Y29" s="114" t="s">
        <v>119</v>
      </c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  <c r="AY29" s="115"/>
      <c r="AZ29" s="115"/>
      <c r="BA29" s="115"/>
      <c r="BB29" s="50"/>
    </row>
    <row r="30" spans="1:54" ht="26.25" customHeight="1" x14ac:dyDescent="0.15">
      <c r="A30" s="70"/>
      <c r="B30" s="70"/>
      <c r="C30" s="70"/>
      <c r="D30" s="70"/>
      <c r="E30" s="70"/>
      <c r="F30" s="70"/>
      <c r="G30" s="70"/>
      <c r="H30" s="90"/>
      <c r="I30" s="202"/>
      <c r="J30" s="203"/>
      <c r="K30" s="203"/>
      <c r="L30" s="203"/>
      <c r="M30" s="203"/>
      <c r="N30" s="203"/>
      <c r="O30" s="203"/>
      <c r="P30" s="204"/>
      <c r="Q30" s="176"/>
      <c r="R30" s="177"/>
      <c r="S30" s="177"/>
      <c r="T30" s="177"/>
      <c r="U30" s="177"/>
      <c r="V30" s="177"/>
      <c r="W30" s="177"/>
      <c r="X30" s="178"/>
      <c r="Y30" s="207" t="s">
        <v>193</v>
      </c>
      <c r="Z30" s="208"/>
      <c r="AA30" s="208"/>
      <c r="AB30" s="208"/>
      <c r="AC30" s="208"/>
      <c r="AD30" s="208"/>
      <c r="AE30" s="208"/>
      <c r="AF30" s="209"/>
      <c r="AG30" s="210" t="s">
        <v>189</v>
      </c>
      <c r="AH30" s="210"/>
      <c r="AI30" s="210"/>
      <c r="AJ30" s="210"/>
      <c r="AK30" s="210"/>
      <c r="AL30" s="210"/>
      <c r="AM30" s="211"/>
      <c r="AN30" s="212" t="s">
        <v>194</v>
      </c>
      <c r="AO30" s="213"/>
      <c r="AP30" s="213"/>
      <c r="AQ30" s="213"/>
      <c r="AR30" s="213"/>
      <c r="AS30" s="213"/>
      <c r="AT30" s="214"/>
      <c r="AU30" s="215" t="s">
        <v>190</v>
      </c>
      <c r="AV30" s="216"/>
      <c r="AW30" s="216"/>
      <c r="AX30" s="216"/>
      <c r="AY30" s="216"/>
      <c r="AZ30" s="216"/>
      <c r="BA30" s="216"/>
      <c r="BB30" s="50"/>
    </row>
    <row r="31" spans="1:54" ht="6.75" customHeight="1" x14ac:dyDescent="0.15">
      <c r="A31" s="48"/>
      <c r="B31" s="48"/>
      <c r="C31" s="48"/>
      <c r="D31" s="48"/>
      <c r="E31" s="48"/>
      <c r="F31" s="48"/>
      <c r="G31" s="48"/>
      <c r="H31" s="49"/>
      <c r="I31" s="14"/>
      <c r="J31" s="46"/>
      <c r="K31" s="46"/>
      <c r="L31" s="46"/>
      <c r="M31" s="46"/>
      <c r="N31" s="46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5"/>
    </row>
    <row r="32" spans="1:54" ht="19.5" customHeight="1" x14ac:dyDescent="0.15">
      <c r="A32" s="8" t="s">
        <v>72</v>
      </c>
      <c r="I32" s="21"/>
      <c r="J32" s="112">
        <f>SUM(J33:O45)</f>
        <v>1096</v>
      </c>
      <c r="K32" s="112"/>
      <c r="L32" s="112"/>
      <c r="M32" s="112"/>
      <c r="N32" s="112"/>
      <c r="O32" s="112"/>
      <c r="P32" s="18"/>
      <c r="Q32" s="18"/>
      <c r="R32" s="112">
        <v>978</v>
      </c>
      <c r="S32" s="112"/>
      <c r="T32" s="112"/>
      <c r="U32" s="112"/>
      <c r="V32" s="112"/>
      <c r="W32" s="112"/>
      <c r="X32" s="18"/>
      <c r="Y32" s="25"/>
      <c r="Z32" s="112">
        <v>118</v>
      </c>
      <c r="AA32" s="112"/>
      <c r="AB32" s="112"/>
      <c r="AC32" s="112"/>
      <c r="AD32" s="112"/>
      <c r="AE32" s="112"/>
      <c r="AF32" s="18"/>
      <c r="AG32" s="112">
        <v>68</v>
      </c>
      <c r="AH32" s="112"/>
      <c r="AI32" s="112"/>
      <c r="AJ32" s="112"/>
      <c r="AK32" s="112"/>
      <c r="AL32" s="112"/>
      <c r="AM32" s="18"/>
      <c r="AN32" s="18"/>
      <c r="AO32" s="112">
        <v>40</v>
      </c>
      <c r="AP32" s="112"/>
      <c r="AQ32" s="112"/>
      <c r="AR32" s="112"/>
      <c r="AS32" s="112"/>
      <c r="AT32" s="18"/>
      <c r="AU32" s="18"/>
      <c r="AV32" s="112">
        <v>10</v>
      </c>
      <c r="AW32" s="112"/>
      <c r="AX32" s="112"/>
      <c r="AY32" s="112"/>
      <c r="AZ32" s="112"/>
      <c r="BA32" s="25"/>
    </row>
    <row r="33" spans="1:53" ht="19.5" customHeight="1" x14ac:dyDescent="0.15">
      <c r="B33" s="117" t="s">
        <v>82</v>
      </c>
      <c r="C33" s="117"/>
      <c r="D33" s="117"/>
      <c r="E33" s="117"/>
      <c r="F33" s="117"/>
      <c r="G33" s="117"/>
      <c r="I33" s="21"/>
      <c r="J33" s="112">
        <v>22</v>
      </c>
      <c r="K33" s="112"/>
      <c r="L33" s="112"/>
      <c r="M33" s="112"/>
      <c r="N33" s="112"/>
      <c r="O33" s="112"/>
      <c r="P33" s="18"/>
      <c r="Q33" s="18"/>
      <c r="R33" s="112">
        <v>19</v>
      </c>
      <c r="S33" s="112"/>
      <c r="T33" s="112"/>
      <c r="U33" s="112"/>
      <c r="V33" s="112"/>
      <c r="W33" s="112"/>
      <c r="X33" s="18"/>
      <c r="Y33" s="25"/>
      <c r="Z33" s="112">
        <v>3</v>
      </c>
      <c r="AA33" s="112"/>
      <c r="AB33" s="112"/>
      <c r="AC33" s="112"/>
      <c r="AD33" s="112"/>
      <c r="AE33" s="112"/>
      <c r="AF33" s="18"/>
      <c r="AG33" s="112">
        <v>3</v>
      </c>
      <c r="AH33" s="112"/>
      <c r="AI33" s="112"/>
      <c r="AJ33" s="112"/>
      <c r="AK33" s="112"/>
      <c r="AL33" s="112"/>
      <c r="AM33" s="18"/>
      <c r="AN33" s="18"/>
      <c r="AO33" s="112" t="s">
        <v>197</v>
      </c>
      <c r="AP33" s="112"/>
      <c r="AQ33" s="112"/>
      <c r="AR33" s="112"/>
      <c r="AS33" s="112"/>
      <c r="AT33" s="18"/>
      <c r="AU33" s="18"/>
      <c r="AV33" s="112" t="s">
        <v>197</v>
      </c>
      <c r="AW33" s="112"/>
      <c r="AX33" s="112"/>
      <c r="AY33" s="112"/>
      <c r="AZ33" s="112"/>
      <c r="BA33" s="25"/>
    </row>
    <row r="34" spans="1:53" ht="19.5" customHeight="1" x14ac:dyDescent="0.15">
      <c r="B34" s="117" t="s">
        <v>58</v>
      </c>
      <c r="C34" s="117"/>
      <c r="D34" s="117"/>
      <c r="E34" s="117"/>
      <c r="F34" s="117"/>
      <c r="G34" s="117"/>
      <c r="I34" s="21"/>
      <c r="J34" s="112">
        <v>94</v>
      </c>
      <c r="K34" s="112"/>
      <c r="L34" s="112"/>
      <c r="M34" s="112"/>
      <c r="N34" s="112"/>
      <c r="O34" s="112"/>
      <c r="P34" s="18"/>
      <c r="Q34" s="18"/>
      <c r="R34" s="112">
        <v>74</v>
      </c>
      <c r="S34" s="112"/>
      <c r="T34" s="112"/>
      <c r="U34" s="112"/>
      <c r="V34" s="112"/>
      <c r="W34" s="112"/>
      <c r="X34" s="18"/>
      <c r="Y34" s="25"/>
      <c r="Z34" s="112">
        <v>20</v>
      </c>
      <c r="AA34" s="112"/>
      <c r="AB34" s="112"/>
      <c r="AC34" s="112"/>
      <c r="AD34" s="112"/>
      <c r="AE34" s="112"/>
      <c r="AF34" s="18"/>
      <c r="AG34" s="112">
        <v>10</v>
      </c>
      <c r="AH34" s="112"/>
      <c r="AI34" s="112"/>
      <c r="AJ34" s="112"/>
      <c r="AK34" s="112"/>
      <c r="AL34" s="112"/>
      <c r="AM34" s="18"/>
      <c r="AN34" s="18"/>
      <c r="AO34" s="112">
        <v>8</v>
      </c>
      <c r="AP34" s="112"/>
      <c r="AQ34" s="112"/>
      <c r="AR34" s="112"/>
      <c r="AS34" s="112"/>
      <c r="AT34" s="18"/>
      <c r="AU34" s="18"/>
      <c r="AV34" s="112">
        <v>2</v>
      </c>
      <c r="AW34" s="112"/>
      <c r="AX34" s="112"/>
      <c r="AY34" s="112"/>
      <c r="AZ34" s="112"/>
      <c r="BA34" s="25"/>
    </row>
    <row r="35" spans="1:53" ht="19.5" customHeight="1" x14ac:dyDescent="0.15">
      <c r="B35" s="120" t="s">
        <v>59</v>
      </c>
      <c r="C35" s="120"/>
      <c r="D35" s="120"/>
      <c r="E35" s="120"/>
      <c r="F35" s="120"/>
      <c r="G35" s="120"/>
      <c r="I35" s="21"/>
      <c r="J35" s="112">
        <v>59</v>
      </c>
      <c r="K35" s="112"/>
      <c r="L35" s="112"/>
      <c r="M35" s="112"/>
      <c r="N35" s="112"/>
      <c r="O35" s="112"/>
      <c r="P35" s="18"/>
      <c r="Q35" s="18"/>
      <c r="R35" s="112">
        <v>53</v>
      </c>
      <c r="S35" s="112"/>
      <c r="T35" s="112"/>
      <c r="U35" s="112"/>
      <c r="V35" s="112"/>
      <c r="W35" s="112"/>
      <c r="X35" s="18"/>
      <c r="Y35" s="25"/>
      <c r="Z35" s="112">
        <v>6</v>
      </c>
      <c r="AA35" s="112"/>
      <c r="AB35" s="112"/>
      <c r="AC35" s="112"/>
      <c r="AD35" s="112"/>
      <c r="AE35" s="112"/>
      <c r="AF35" s="18"/>
      <c r="AG35" s="112">
        <v>4</v>
      </c>
      <c r="AH35" s="112"/>
      <c r="AI35" s="112"/>
      <c r="AJ35" s="112"/>
      <c r="AK35" s="112"/>
      <c r="AL35" s="112"/>
      <c r="AM35" s="18"/>
      <c r="AN35" s="18"/>
      <c r="AO35" s="112">
        <v>2</v>
      </c>
      <c r="AP35" s="112"/>
      <c r="AQ35" s="112"/>
      <c r="AR35" s="112"/>
      <c r="AS35" s="112"/>
      <c r="AT35" s="18"/>
      <c r="AU35" s="18"/>
      <c r="AV35" s="112" t="s">
        <v>197</v>
      </c>
      <c r="AW35" s="112"/>
      <c r="AX35" s="112"/>
      <c r="AY35" s="112"/>
      <c r="AZ35" s="112"/>
      <c r="BA35" s="25"/>
    </row>
    <row r="36" spans="1:53" ht="19.5" customHeight="1" x14ac:dyDescent="0.15">
      <c r="B36" s="117" t="s">
        <v>83</v>
      </c>
      <c r="C36" s="117"/>
      <c r="D36" s="117"/>
      <c r="E36" s="117"/>
      <c r="F36" s="117"/>
      <c r="G36" s="117"/>
      <c r="I36" s="21"/>
      <c r="J36" s="112">
        <v>96</v>
      </c>
      <c r="K36" s="112"/>
      <c r="L36" s="112"/>
      <c r="M36" s="112"/>
      <c r="N36" s="112"/>
      <c r="O36" s="112"/>
      <c r="P36" s="18"/>
      <c r="Q36" s="18"/>
      <c r="R36" s="112">
        <v>86</v>
      </c>
      <c r="S36" s="112"/>
      <c r="T36" s="112"/>
      <c r="U36" s="112"/>
      <c r="V36" s="112"/>
      <c r="W36" s="112"/>
      <c r="X36" s="18"/>
      <c r="Y36" s="25"/>
      <c r="Z36" s="112">
        <v>10</v>
      </c>
      <c r="AA36" s="112"/>
      <c r="AB36" s="112"/>
      <c r="AC36" s="112"/>
      <c r="AD36" s="112"/>
      <c r="AE36" s="112"/>
      <c r="AF36" s="18"/>
      <c r="AG36" s="112">
        <v>6</v>
      </c>
      <c r="AH36" s="112"/>
      <c r="AI36" s="112"/>
      <c r="AJ36" s="112"/>
      <c r="AK36" s="112"/>
      <c r="AL36" s="112"/>
      <c r="AM36" s="18"/>
      <c r="AN36" s="18"/>
      <c r="AO36" s="112">
        <v>4</v>
      </c>
      <c r="AP36" s="112"/>
      <c r="AQ36" s="112"/>
      <c r="AR36" s="112"/>
      <c r="AS36" s="112"/>
      <c r="AT36" s="18"/>
      <c r="AU36" s="18"/>
      <c r="AV36" s="112" t="s">
        <v>197</v>
      </c>
      <c r="AW36" s="112"/>
      <c r="AX36" s="112"/>
      <c r="AY36" s="112"/>
      <c r="AZ36" s="112"/>
      <c r="BA36" s="25"/>
    </row>
    <row r="37" spans="1:53" ht="19.5" customHeight="1" x14ac:dyDescent="0.15">
      <c r="B37" s="117" t="s">
        <v>44</v>
      </c>
      <c r="C37" s="117"/>
      <c r="D37" s="117"/>
      <c r="E37" s="117"/>
      <c r="F37" s="117"/>
      <c r="G37" s="117"/>
      <c r="I37" s="21"/>
      <c r="J37" s="112">
        <v>146</v>
      </c>
      <c r="K37" s="112"/>
      <c r="L37" s="112"/>
      <c r="M37" s="112"/>
      <c r="N37" s="112"/>
      <c r="O37" s="112"/>
      <c r="P37" s="18"/>
      <c r="Q37" s="18"/>
      <c r="R37" s="112">
        <v>135</v>
      </c>
      <c r="S37" s="112"/>
      <c r="T37" s="112"/>
      <c r="U37" s="112"/>
      <c r="V37" s="112"/>
      <c r="W37" s="112"/>
      <c r="X37" s="18"/>
      <c r="Y37" s="25"/>
      <c r="Z37" s="112">
        <v>11</v>
      </c>
      <c r="AA37" s="112"/>
      <c r="AB37" s="112"/>
      <c r="AC37" s="112"/>
      <c r="AD37" s="112"/>
      <c r="AE37" s="112"/>
      <c r="AF37" s="18"/>
      <c r="AG37" s="112">
        <v>4</v>
      </c>
      <c r="AH37" s="112"/>
      <c r="AI37" s="112"/>
      <c r="AJ37" s="112"/>
      <c r="AK37" s="112"/>
      <c r="AL37" s="112"/>
      <c r="AM37" s="18"/>
      <c r="AN37" s="18"/>
      <c r="AO37" s="112">
        <v>6</v>
      </c>
      <c r="AP37" s="112"/>
      <c r="AQ37" s="112"/>
      <c r="AR37" s="112"/>
      <c r="AS37" s="112"/>
      <c r="AT37" s="18"/>
      <c r="AU37" s="18"/>
      <c r="AV37" s="112">
        <v>1</v>
      </c>
      <c r="AW37" s="112"/>
      <c r="AX37" s="112"/>
      <c r="AY37" s="112"/>
      <c r="AZ37" s="112"/>
      <c r="BA37" s="25"/>
    </row>
    <row r="38" spans="1:53" ht="19.5" customHeight="1" x14ac:dyDescent="0.15">
      <c r="B38" s="117" t="s">
        <v>1</v>
      </c>
      <c r="C38" s="117"/>
      <c r="D38" s="117"/>
      <c r="E38" s="117"/>
      <c r="F38" s="117"/>
      <c r="G38" s="117"/>
      <c r="I38" s="21"/>
      <c r="J38" s="112">
        <v>150</v>
      </c>
      <c r="K38" s="112"/>
      <c r="L38" s="112"/>
      <c r="M38" s="112"/>
      <c r="N38" s="112"/>
      <c r="O38" s="112"/>
      <c r="P38" s="18"/>
      <c r="Q38" s="18"/>
      <c r="R38" s="112">
        <v>141</v>
      </c>
      <c r="S38" s="112"/>
      <c r="T38" s="112"/>
      <c r="U38" s="112"/>
      <c r="V38" s="112"/>
      <c r="W38" s="112"/>
      <c r="X38" s="18"/>
      <c r="Y38" s="25"/>
      <c r="Z38" s="112">
        <v>9</v>
      </c>
      <c r="AA38" s="112"/>
      <c r="AB38" s="112"/>
      <c r="AC38" s="112"/>
      <c r="AD38" s="112"/>
      <c r="AE38" s="112"/>
      <c r="AF38" s="18"/>
      <c r="AG38" s="112">
        <v>3</v>
      </c>
      <c r="AH38" s="112"/>
      <c r="AI38" s="112"/>
      <c r="AJ38" s="112"/>
      <c r="AK38" s="112"/>
      <c r="AL38" s="112"/>
      <c r="AM38" s="18"/>
      <c r="AN38" s="18"/>
      <c r="AO38" s="112">
        <v>5</v>
      </c>
      <c r="AP38" s="112"/>
      <c r="AQ38" s="112"/>
      <c r="AR38" s="112"/>
      <c r="AS38" s="112"/>
      <c r="AT38" s="18"/>
      <c r="AU38" s="18"/>
      <c r="AV38" s="112">
        <v>1</v>
      </c>
      <c r="AW38" s="112"/>
      <c r="AX38" s="112"/>
      <c r="AY38" s="112"/>
      <c r="AZ38" s="112"/>
      <c r="BA38" s="25"/>
    </row>
    <row r="39" spans="1:53" ht="19.5" customHeight="1" x14ac:dyDescent="0.15">
      <c r="B39" s="117" t="s">
        <v>129</v>
      </c>
      <c r="C39" s="117"/>
      <c r="D39" s="117"/>
      <c r="E39" s="117"/>
      <c r="F39" s="117"/>
      <c r="G39" s="117"/>
      <c r="I39" s="21"/>
      <c r="J39" s="112">
        <v>56</v>
      </c>
      <c r="K39" s="112"/>
      <c r="L39" s="112"/>
      <c r="M39" s="112"/>
      <c r="N39" s="112"/>
      <c r="O39" s="112"/>
      <c r="P39" s="18"/>
      <c r="Q39" s="18"/>
      <c r="R39" s="112">
        <v>51</v>
      </c>
      <c r="S39" s="112"/>
      <c r="T39" s="112"/>
      <c r="U39" s="112"/>
      <c r="V39" s="112"/>
      <c r="W39" s="112"/>
      <c r="X39" s="18"/>
      <c r="Y39" s="25"/>
      <c r="Z39" s="112">
        <v>5</v>
      </c>
      <c r="AA39" s="112"/>
      <c r="AB39" s="112"/>
      <c r="AC39" s="112"/>
      <c r="AD39" s="112"/>
      <c r="AE39" s="112"/>
      <c r="AF39" s="18"/>
      <c r="AG39" s="112">
        <v>4</v>
      </c>
      <c r="AH39" s="112"/>
      <c r="AI39" s="112"/>
      <c r="AJ39" s="112"/>
      <c r="AK39" s="112"/>
      <c r="AL39" s="112"/>
      <c r="AM39" s="18"/>
      <c r="AN39" s="18"/>
      <c r="AO39" s="112" t="s">
        <v>197</v>
      </c>
      <c r="AP39" s="112"/>
      <c r="AQ39" s="112"/>
      <c r="AR39" s="112"/>
      <c r="AS39" s="112"/>
      <c r="AT39" s="18"/>
      <c r="AU39" s="18"/>
      <c r="AV39" s="112">
        <v>1</v>
      </c>
      <c r="AW39" s="112"/>
      <c r="AX39" s="112"/>
      <c r="AY39" s="112"/>
      <c r="AZ39" s="112"/>
      <c r="BA39" s="25"/>
    </row>
    <row r="40" spans="1:53" ht="19.5" customHeight="1" x14ac:dyDescent="0.15">
      <c r="B40" s="117" t="s">
        <v>13</v>
      </c>
      <c r="C40" s="117"/>
      <c r="D40" s="117"/>
      <c r="E40" s="117"/>
      <c r="F40" s="117"/>
      <c r="G40" s="117"/>
      <c r="I40" s="21"/>
      <c r="J40" s="112">
        <v>50</v>
      </c>
      <c r="K40" s="112"/>
      <c r="L40" s="112"/>
      <c r="M40" s="112"/>
      <c r="N40" s="112"/>
      <c r="O40" s="112"/>
      <c r="P40" s="18"/>
      <c r="Q40" s="18"/>
      <c r="R40" s="112">
        <v>47</v>
      </c>
      <c r="S40" s="112"/>
      <c r="T40" s="112"/>
      <c r="U40" s="112"/>
      <c r="V40" s="112"/>
      <c r="W40" s="112"/>
      <c r="X40" s="18"/>
      <c r="Y40" s="25"/>
      <c r="Z40" s="112">
        <v>3</v>
      </c>
      <c r="AA40" s="112"/>
      <c r="AB40" s="112"/>
      <c r="AC40" s="112"/>
      <c r="AD40" s="112"/>
      <c r="AE40" s="112"/>
      <c r="AF40" s="18"/>
      <c r="AG40" s="112">
        <v>1</v>
      </c>
      <c r="AH40" s="112"/>
      <c r="AI40" s="112"/>
      <c r="AJ40" s="112"/>
      <c r="AK40" s="112"/>
      <c r="AL40" s="112"/>
      <c r="AM40" s="18"/>
      <c r="AN40" s="18"/>
      <c r="AO40" s="112">
        <v>1</v>
      </c>
      <c r="AP40" s="112"/>
      <c r="AQ40" s="112"/>
      <c r="AR40" s="112"/>
      <c r="AS40" s="112"/>
      <c r="AT40" s="18"/>
      <c r="AU40" s="18"/>
      <c r="AV40" s="112">
        <v>1</v>
      </c>
      <c r="AW40" s="112"/>
      <c r="AX40" s="112"/>
      <c r="AY40" s="112"/>
      <c r="AZ40" s="112"/>
      <c r="BA40" s="25"/>
    </row>
    <row r="41" spans="1:53" ht="19.5" customHeight="1" x14ac:dyDescent="0.15">
      <c r="B41" s="117" t="s">
        <v>81</v>
      </c>
      <c r="C41" s="117"/>
      <c r="D41" s="117"/>
      <c r="E41" s="117"/>
      <c r="F41" s="117"/>
      <c r="G41" s="117"/>
      <c r="I41" s="21"/>
      <c r="J41" s="112">
        <v>66</v>
      </c>
      <c r="K41" s="112"/>
      <c r="L41" s="112"/>
      <c r="M41" s="112"/>
      <c r="N41" s="112"/>
      <c r="O41" s="112"/>
      <c r="P41" s="18"/>
      <c r="Q41" s="18"/>
      <c r="R41" s="112">
        <v>59</v>
      </c>
      <c r="S41" s="112"/>
      <c r="T41" s="112"/>
      <c r="U41" s="112"/>
      <c r="V41" s="112"/>
      <c r="W41" s="112"/>
      <c r="X41" s="18"/>
      <c r="Y41" s="25"/>
      <c r="Z41" s="112">
        <v>7</v>
      </c>
      <c r="AA41" s="112"/>
      <c r="AB41" s="112"/>
      <c r="AC41" s="112"/>
      <c r="AD41" s="112"/>
      <c r="AE41" s="112"/>
      <c r="AF41" s="18"/>
      <c r="AG41" s="112">
        <v>3</v>
      </c>
      <c r="AH41" s="112"/>
      <c r="AI41" s="112"/>
      <c r="AJ41" s="112"/>
      <c r="AK41" s="112"/>
      <c r="AL41" s="112"/>
      <c r="AM41" s="18"/>
      <c r="AN41" s="18"/>
      <c r="AO41" s="112">
        <v>3</v>
      </c>
      <c r="AP41" s="112"/>
      <c r="AQ41" s="112"/>
      <c r="AR41" s="112"/>
      <c r="AS41" s="112"/>
      <c r="AT41" s="18"/>
      <c r="AU41" s="18"/>
      <c r="AV41" s="112">
        <v>1</v>
      </c>
      <c r="AW41" s="112"/>
      <c r="AX41" s="112"/>
      <c r="AY41" s="112"/>
      <c r="AZ41" s="112"/>
      <c r="BA41" s="25"/>
    </row>
    <row r="42" spans="1:53" ht="19.5" customHeight="1" x14ac:dyDescent="0.15">
      <c r="B42" s="117" t="s">
        <v>84</v>
      </c>
      <c r="C42" s="117"/>
      <c r="D42" s="117"/>
      <c r="E42" s="117"/>
      <c r="F42" s="117"/>
      <c r="G42" s="117"/>
      <c r="I42" s="21"/>
      <c r="J42" s="112">
        <v>5</v>
      </c>
      <c r="K42" s="112"/>
      <c r="L42" s="112"/>
      <c r="M42" s="112"/>
      <c r="N42" s="112"/>
      <c r="O42" s="112"/>
      <c r="P42" s="18"/>
      <c r="Q42" s="18"/>
      <c r="R42" s="112">
        <v>4</v>
      </c>
      <c r="S42" s="112"/>
      <c r="T42" s="112"/>
      <c r="U42" s="112"/>
      <c r="V42" s="112"/>
      <c r="W42" s="112"/>
      <c r="X42" s="18"/>
      <c r="Y42" s="25"/>
      <c r="Z42" s="112">
        <v>1</v>
      </c>
      <c r="AA42" s="112"/>
      <c r="AB42" s="112"/>
      <c r="AC42" s="112"/>
      <c r="AD42" s="112"/>
      <c r="AE42" s="112"/>
      <c r="AF42" s="18"/>
      <c r="AG42" s="112" t="s">
        <v>197</v>
      </c>
      <c r="AH42" s="112"/>
      <c r="AI42" s="112"/>
      <c r="AJ42" s="112"/>
      <c r="AK42" s="112"/>
      <c r="AL42" s="112"/>
      <c r="AM42" s="18"/>
      <c r="AN42" s="18"/>
      <c r="AO42" s="112">
        <v>1</v>
      </c>
      <c r="AP42" s="112"/>
      <c r="AQ42" s="112"/>
      <c r="AR42" s="112"/>
      <c r="AS42" s="112"/>
      <c r="AT42" s="18"/>
      <c r="AU42" s="18"/>
      <c r="AV42" s="112" t="s">
        <v>197</v>
      </c>
      <c r="AW42" s="112"/>
      <c r="AX42" s="112"/>
      <c r="AY42" s="112"/>
      <c r="AZ42" s="112"/>
      <c r="BA42" s="25"/>
    </row>
    <row r="43" spans="1:53" ht="19.5" customHeight="1" x14ac:dyDescent="0.15">
      <c r="B43" s="117" t="s">
        <v>46</v>
      </c>
      <c r="C43" s="117"/>
      <c r="D43" s="117"/>
      <c r="E43" s="117"/>
      <c r="F43" s="117"/>
      <c r="G43" s="117"/>
      <c r="I43" s="21"/>
      <c r="J43" s="112">
        <v>135</v>
      </c>
      <c r="K43" s="112"/>
      <c r="L43" s="112"/>
      <c r="M43" s="112"/>
      <c r="N43" s="112"/>
      <c r="O43" s="112"/>
      <c r="P43" s="18"/>
      <c r="Q43" s="18"/>
      <c r="R43" s="112">
        <v>119</v>
      </c>
      <c r="S43" s="112"/>
      <c r="T43" s="112"/>
      <c r="U43" s="112"/>
      <c r="V43" s="112"/>
      <c r="W43" s="112"/>
      <c r="X43" s="18"/>
      <c r="Y43" s="25"/>
      <c r="Z43" s="112">
        <v>16</v>
      </c>
      <c r="AA43" s="112"/>
      <c r="AB43" s="112"/>
      <c r="AC43" s="112"/>
      <c r="AD43" s="112"/>
      <c r="AE43" s="112"/>
      <c r="AF43" s="18"/>
      <c r="AG43" s="112">
        <v>12</v>
      </c>
      <c r="AH43" s="112"/>
      <c r="AI43" s="112"/>
      <c r="AJ43" s="112"/>
      <c r="AK43" s="112"/>
      <c r="AL43" s="112"/>
      <c r="AM43" s="18"/>
      <c r="AN43" s="18"/>
      <c r="AO43" s="112">
        <v>4</v>
      </c>
      <c r="AP43" s="112"/>
      <c r="AQ43" s="112"/>
      <c r="AR43" s="112"/>
      <c r="AS43" s="112"/>
      <c r="AT43" s="18"/>
      <c r="AU43" s="18"/>
      <c r="AV43" s="112" t="s">
        <v>197</v>
      </c>
      <c r="AW43" s="112"/>
      <c r="AX43" s="112"/>
      <c r="AY43" s="112"/>
      <c r="AZ43" s="112"/>
      <c r="BA43" s="25"/>
    </row>
    <row r="44" spans="1:53" ht="19.5" customHeight="1" x14ac:dyDescent="0.15">
      <c r="B44" s="117" t="s">
        <v>174</v>
      </c>
      <c r="C44" s="117"/>
      <c r="D44" s="117"/>
      <c r="E44" s="117"/>
      <c r="F44" s="117"/>
      <c r="G44" s="117"/>
      <c r="I44" s="21"/>
      <c r="J44" s="112">
        <v>127</v>
      </c>
      <c r="K44" s="112"/>
      <c r="L44" s="112"/>
      <c r="M44" s="112"/>
      <c r="N44" s="112"/>
      <c r="O44" s="112"/>
      <c r="P44" s="18"/>
      <c r="Q44" s="18"/>
      <c r="R44" s="112">
        <v>107</v>
      </c>
      <c r="S44" s="112"/>
      <c r="T44" s="112"/>
      <c r="U44" s="112"/>
      <c r="V44" s="112"/>
      <c r="W44" s="112"/>
      <c r="X44" s="18"/>
      <c r="Y44" s="25"/>
      <c r="Z44" s="112">
        <v>20</v>
      </c>
      <c r="AA44" s="112"/>
      <c r="AB44" s="112"/>
      <c r="AC44" s="112"/>
      <c r="AD44" s="112"/>
      <c r="AE44" s="112"/>
      <c r="AF44" s="18"/>
      <c r="AG44" s="112">
        <v>14</v>
      </c>
      <c r="AH44" s="112"/>
      <c r="AI44" s="112"/>
      <c r="AJ44" s="112"/>
      <c r="AK44" s="112"/>
      <c r="AL44" s="112"/>
      <c r="AM44" s="18"/>
      <c r="AN44" s="18"/>
      <c r="AO44" s="112">
        <v>3</v>
      </c>
      <c r="AP44" s="112"/>
      <c r="AQ44" s="112"/>
      <c r="AR44" s="112"/>
      <c r="AS44" s="112"/>
      <c r="AT44" s="18"/>
      <c r="AU44" s="18"/>
      <c r="AV44" s="112">
        <v>3</v>
      </c>
      <c r="AW44" s="112"/>
      <c r="AX44" s="112"/>
      <c r="AY44" s="112"/>
      <c r="AZ44" s="112"/>
      <c r="BA44" s="25"/>
    </row>
    <row r="45" spans="1:53" ht="19.5" customHeight="1" x14ac:dyDescent="0.15">
      <c r="B45" s="117" t="s">
        <v>175</v>
      </c>
      <c r="C45" s="117"/>
      <c r="D45" s="117"/>
      <c r="E45" s="117"/>
      <c r="F45" s="117"/>
      <c r="G45" s="117"/>
      <c r="I45" s="21"/>
      <c r="J45" s="112">
        <v>90</v>
      </c>
      <c r="K45" s="112"/>
      <c r="L45" s="112"/>
      <c r="M45" s="112"/>
      <c r="N45" s="112"/>
      <c r="O45" s="112"/>
      <c r="P45" s="18"/>
      <c r="Q45" s="18"/>
      <c r="R45" s="112">
        <v>83</v>
      </c>
      <c r="S45" s="112"/>
      <c r="T45" s="112"/>
      <c r="U45" s="112"/>
      <c r="V45" s="112"/>
      <c r="W45" s="112"/>
      <c r="X45" s="18"/>
      <c r="Y45" s="25"/>
      <c r="Z45" s="112">
        <v>7</v>
      </c>
      <c r="AA45" s="112"/>
      <c r="AB45" s="112"/>
      <c r="AC45" s="112"/>
      <c r="AD45" s="112"/>
      <c r="AE45" s="112"/>
      <c r="AF45" s="18"/>
      <c r="AG45" s="112">
        <v>4</v>
      </c>
      <c r="AH45" s="112"/>
      <c r="AI45" s="112"/>
      <c r="AJ45" s="112"/>
      <c r="AK45" s="112"/>
      <c r="AL45" s="112"/>
      <c r="AM45" s="18"/>
      <c r="AN45" s="18"/>
      <c r="AO45" s="112">
        <v>3</v>
      </c>
      <c r="AP45" s="112"/>
      <c r="AQ45" s="112"/>
      <c r="AR45" s="112"/>
      <c r="AS45" s="112"/>
      <c r="AT45" s="18"/>
      <c r="AU45" s="18"/>
      <c r="AV45" s="112" t="s">
        <v>197</v>
      </c>
      <c r="AW45" s="112"/>
      <c r="AX45" s="112"/>
      <c r="AY45" s="112"/>
      <c r="AZ45" s="112"/>
      <c r="BA45" s="25"/>
    </row>
    <row r="46" spans="1:53" ht="6.75" customHeight="1" x14ac:dyDescent="0.15">
      <c r="I46" s="41"/>
      <c r="J46" s="6"/>
      <c r="K46" s="6"/>
      <c r="L46" s="6"/>
      <c r="M46" s="6"/>
      <c r="N46" s="6"/>
    </row>
    <row r="47" spans="1:53" ht="4.1500000000000004" customHeight="1" x14ac:dyDescent="0.1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</row>
    <row r="48" spans="1:53" ht="12" customHeight="1" x14ac:dyDescent="0.15">
      <c r="AP48" s="81" t="s">
        <v>33</v>
      </c>
      <c r="AQ48" s="81"/>
      <c r="AR48" s="81"/>
      <c r="AS48" s="81"/>
      <c r="AT48" s="81"/>
      <c r="AU48" s="81"/>
      <c r="AV48" s="81"/>
      <c r="AW48" s="81"/>
      <c r="AX48" s="81"/>
      <c r="AY48" s="81"/>
      <c r="AZ48" s="81"/>
      <c r="BA48" s="81"/>
    </row>
  </sheetData>
  <mergeCells count="284">
    <mergeCell ref="AK2:BA2"/>
    <mergeCell ref="I4:Q4"/>
    <mergeCell ref="R4:Z4"/>
    <mergeCell ref="AA4:AI4"/>
    <mergeCell ref="AJ4:AR4"/>
    <mergeCell ref="AS4:BA4"/>
    <mergeCell ref="M5:Q5"/>
    <mergeCell ref="V5:Z5"/>
    <mergeCell ref="AE5:AI5"/>
    <mergeCell ref="AN5:AR5"/>
    <mergeCell ref="AW5:BA5"/>
    <mergeCell ref="M6:Q6"/>
    <mergeCell ref="V6:Z6"/>
    <mergeCell ref="AE6:AI6"/>
    <mergeCell ref="AN6:AR6"/>
    <mergeCell ref="AW6:BA6"/>
    <mergeCell ref="E8:F8"/>
    <mergeCell ref="I8:L8"/>
    <mergeCell ref="M8:Q8"/>
    <mergeCell ref="R8:U8"/>
    <mergeCell ref="V8:Z8"/>
    <mergeCell ref="AA8:AD8"/>
    <mergeCell ref="AE8:AI8"/>
    <mergeCell ref="AJ8:AM8"/>
    <mergeCell ref="AN8:AR8"/>
    <mergeCell ref="AS8:AV8"/>
    <mergeCell ref="AW8:BA8"/>
    <mergeCell ref="AS9:AV9"/>
    <mergeCell ref="AW9:BA9"/>
    <mergeCell ref="B10:G10"/>
    <mergeCell ref="I10:L10"/>
    <mergeCell ref="M10:Q10"/>
    <mergeCell ref="R10:U10"/>
    <mergeCell ref="V10:Z10"/>
    <mergeCell ref="AA10:AD10"/>
    <mergeCell ref="AE10:AI10"/>
    <mergeCell ref="AJ10:AM10"/>
    <mergeCell ref="AN10:AR10"/>
    <mergeCell ref="AS10:AV10"/>
    <mergeCell ref="AW10:BA10"/>
    <mergeCell ref="B9:G9"/>
    <mergeCell ref="I9:L9"/>
    <mergeCell ref="M9:Q9"/>
    <mergeCell ref="R9:U9"/>
    <mergeCell ref="V9:Z9"/>
    <mergeCell ref="AA9:AD9"/>
    <mergeCell ref="AE9:AI9"/>
    <mergeCell ref="AJ9:AM9"/>
    <mergeCell ref="AN9:AR9"/>
    <mergeCell ref="AS11:AV11"/>
    <mergeCell ref="AW11:BA11"/>
    <mergeCell ref="B12:G12"/>
    <mergeCell ref="I12:L12"/>
    <mergeCell ref="M12:Q12"/>
    <mergeCell ref="R12:U12"/>
    <mergeCell ref="V12:Z12"/>
    <mergeCell ref="AA12:AD12"/>
    <mergeCell ref="AE12:AI12"/>
    <mergeCell ref="AJ12:AM12"/>
    <mergeCell ref="AN12:AR12"/>
    <mergeCell ref="AS12:AV12"/>
    <mergeCell ref="AW12:BA12"/>
    <mergeCell ref="B11:G11"/>
    <mergeCell ref="I11:L11"/>
    <mergeCell ref="M11:Q11"/>
    <mergeCell ref="R11:U11"/>
    <mergeCell ref="V11:Z11"/>
    <mergeCell ref="AA11:AD11"/>
    <mergeCell ref="AE11:AI11"/>
    <mergeCell ref="AJ11:AM11"/>
    <mergeCell ref="AN11:AR11"/>
    <mergeCell ref="AS13:AV13"/>
    <mergeCell ref="AW13:BA13"/>
    <mergeCell ref="B14:G14"/>
    <mergeCell ref="I14:L14"/>
    <mergeCell ref="M14:Q14"/>
    <mergeCell ref="R14:U14"/>
    <mergeCell ref="V14:Z14"/>
    <mergeCell ref="AA14:AD14"/>
    <mergeCell ref="AE14:AI14"/>
    <mergeCell ref="AJ14:AM14"/>
    <mergeCell ref="AN14:AR14"/>
    <mergeCell ref="AS14:AV14"/>
    <mergeCell ref="AW14:BA14"/>
    <mergeCell ref="B13:G13"/>
    <mergeCell ref="I13:L13"/>
    <mergeCell ref="M13:Q13"/>
    <mergeCell ref="R13:U13"/>
    <mergeCell ref="V13:Z13"/>
    <mergeCell ref="AA13:AD13"/>
    <mergeCell ref="AE13:AI13"/>
    <mergeCell ref="AJ13:AM13"/>
    <mergeCell ref="AN13:AR13"/>
    <mergeCell ref="AS15:AV15"/>
    <mergeCell ref="AW15:BA15"/>
    <mergeCell ref="B16:G16"/>
    <mergeCell ref="I16:L16"/>
    <mergeCell ref="M16:Q16"/>
    <mergeCell ref="R16:U16"/>
    <mergeCell ref="V16:Z16"/>
    <mergeCell ref="AA16:AD16"/>
    <mergeCell ref="AE16:AI16"/>
    <mergeCell ref="AJ16:AM16"/>
    <mergeCell ref="AN16:AR16"/>
    <mergeCell ref="AS16:AV16"/>
    <mergeCell ref="AW16:BA16"/>
    <mergeCell ref="B15:G15"/>
    <mergeCell ref="I15:L15"/>
    <mergeCell ref="M15:Q15"/>
    <mergeCell ref="R15:U15"/>
    <mergeCell ref="V15:Z15"/>
    <mergeCell ref="AA15:AD15"/>
    <mergeCell ref="AE15:AI15"/>
    <mergeCell ref="AJ15:AM15"/>
    <mergeCell ref="AN15:AR15"/>
    <mergeCell ref="AS17:AV17"/>
    <mergeCell ref="AW17:BA17"/>
    <mergeCell ref="B18:G18"/>
    <mergeCell ref="I18:L18"/>
    <mergeCell ref="M18:Q18"/>
    <mergeCell ref="R18:U18"/>
    <mergeCell ref="V18:Z18"/>
    <mergeCell ref="AA18:AD18"/>
    <mergeCell ref="AE18:AI18"/>
    <mergeCell ref="AJ18:AM18"/>
    <mergeCell ref="AN18:AR18"/>
    <mergeCell ref="AS18:AV18"/>
    <mergeCell ref="AW18:BA18"/>
    <mergeCell ref="B17:G17"/>
    <mergeCell ref="I17:L17"/>
    <mergeCell ref="M17:Q17"/>
    <mergeCell ref="R17:U17"/>
    <mergeCell ref="V17:Z17"/>
    <mergeCell ref="AA17:AD17"/>
    <mergeCell ref="AE17:AI17"/>
    <mergeCell ref="AJ17:AM17"/>
    <mergeCell ref="AN17:AR17"/>
    <mergeCell ref="AS19:AV19"/>
    <mergeCell ref="AW19:BA19"/>
    <mergeCell ref="B20:G20"/>
    <mergeCell ref="I20:L20"/>
    <mergeCell ref="M20:Q20"/>
    <mergeCell ref="R20:U20"/>
    <mergeCell ref="V20:Z20"/>
    <mergeCell ref="AA20:AD20"/>
    <mergeCell ref="AE20:AI20"/>
    <mergeCell ref="AJ20:AM20"/>
    <mergeCell ref="AN20:AR20"/>
    <mergeCell ref="AS20:AV20"/>
    <mergeCell ref="AW20:BA20"/>
    <mergeCell ref="B19:G19"/>
    <mergeCell ref="I19:L19"/>
    <mergeCell ref="M19:Q19"/>
    <mergeCell ref="R19:U19"/>
    <mergeCell ref="V19:Z19"/>
    <mergeCell ref="AA19:AD19"/>
    <mergeCell ref="AE19:AI19"/>
    <mergeCell ref="AJ19:AM19"/>
    <mergeCell ref="AN19:AR19"/>
    <mergeCell ref="B21:G21"/>
    <mergeCell ref="I21:L21"/>
    <mergeCell ref="M21:Q21"/>
    <mergeCell ref="R21:U21"/>
    <mergeCell ref="V21:Z21"/>
    <mergeCell ref="AA21:AD21"/>
    <mergeCell ref="AE21:AI21"/>
    <mergeCell ref="AJ21:AM21"/>
    <mergeCell ref="AN21:AR21"/>
    <mergeCell ref="AS21:AV21"/>
    <mergeCell ref="AW21:BA21"/>
    <mergeCell ref="AP24:BA24"/>
    <mergeCell ref="AI27:BA27"/>
    <mergeCell ref="Y29:BA29"/>
    <mergeCell ref="Y30:AF30"/>
    <mergeCell ref="AG30:AM30"/>
    <mergeCell ref="AN30:AT30"/>
    <mergeCell ref="AU30:BA30"/>
    <mergeCell ref="J32:O32"/>
    <mergeCell ref="R32:W32"/>
    <mergeCell ref="Z32:AE32"/>
    <mergeCell ref="AG32:AL32"/>
    <mergeCell ref="AO32:AS32"/>
    <mergeCell ref="AV32:AZ32"/>
    <mergeCell ref="B33:G33"/>
    <mergeCell ref="J33:O33"/>
    <mergeCell ref="R33:W33"/>
    <mergeCell ref="Z33:AE33"/>
    <mergeCell ref="AG33:AL33"/>
    <mergeCell ref="AO33:AS33"/>
    <mergeCell ref="AV33:AZ33"/>
    <mergeCell ref="B34:G34"/>
    <mergeCell ref="J34:O34"/>
    <mergeCell ref="R34:W34"/>
    <mergeCell ref="Z34:AE34"/>
    <mergeCell ref="AG34:AL34"/>
    <mergeCell ref="AO34:AS34"/>
    <mergeCell ref="AV34:AZ34"/>
    <mergeCell ref="B35:G35"/>
    <mergeCell ref="J35:O35"/>
    <mergeCell ref="R35:W35"/>
    <mergeCell ref="Z35:AE35"/>
    <mergeCell ref="AG35:AL35"/>
    <mergeCell ref="AO35:AS35"/>
    <mergeCell ref="AV35:AZ35"/>
    <mergeCell ref="B36:G36"/>
    <mergeCell ref="J36:O36"/>
    <mergeCell ref="R36:W36"/>
    <mergeCell ref="Z36:AE36"/>
    <mergeCell ref="AG36:AL36"/>
    <mergeCell ref="AO36:AS36"/>
    <mergeCell ref="AV36:AZ36"/>
    <mergeCell ref="B37:G37"/>
    <mergeCell ref="J37:O37"/>
    <mergeCell ref="R37:W37"/>
    <mergeCell ref="Z37:AE37"/>
    <mergeCell ref="AG37:AL37"/>
    <mergeCell ref="AO37:AS37"/>
    <mergeCell ref="AV37:AZ37"/>
    <mergeCell ref="B38:G38"/>
    <mergeCell ref="J38:O38"/>
    <mergeCell ref="R38:W38"/>
    <mergeCell ref="Z38:AE38"/>
    <mergeCell ref="AG38:AL38"/>
    <mergeCell ref="AO38:AS38"/>
    <mergeCell ref="AV38:AZ38"/>
    <mergeCell ref="B39:G39"/>
    <mergeCell ref="J39:O39"/>
    <mergeCell ref="R39:W39"/>
    <mergeCell ref="Z39:AE39"/>
    <mergeCell ref="AG39:AL39"/>
    <mergeCell ref="AO39:AS39"/>
    <mergeCell ref="AV39:AZ39"/>
    <mergeCell ref="B40:G40"/>
    <mergeCell ref="J40:O40"/>
    <mergeCell ref="R40:W40"/>
    <mergeCell ref="Z40:AE40"/>
    <mergeCell ref="AG40:AL40"/>
    <mergeCell ref="AO40:AS40"/>
    <mergeCell ref="AV40:AZ40"/>
    <mergeCell ref="B41:G41"/>
    <mergeCell ref="J41:O41"/>
    <mergeCell ref="R41:W41"/>
    <mergeCell ref="Z41:AE41"/>
    <mergeCell ref="AG41:AL41"/>
    <mergeCell ref="AO41:AS41"/>
    <mergeCell ref="AV41:AZ41"/>
    <mergeCell ref="B42:G42"/>
    <mergeCell ref="J42:O42"/>
    <mergeCell ref="R42:W42"/>
    <mergeCell ref="Z42:AE42"/>
    <mergeCell ref="AG42:AL42"/>
    <mergeCell ref="AO42:AS42"/>
    <mergeCell ref="AV42:AZ42"/>
    <mergeCell ref="B43:G43"/>
    <mergeCell ref="J43:O43"/>
    <mergeCell ref="R43:W43"/>
    <mergeCell ref="Z43:AE43"/>
    <mergeCell ref="AG43:AL43"/>
    <mergeCell ref="AO43:AS43"/>
    <mergeCell ref="AV43:AZ43"/>
    <mergeCell ref="AP48:BA48"/>
    <mergeCell ref="A4:H6"/>
    <mergeCell ref="I5:L6"/>
    <mergeCell ref="R5:U6"/>
    <mergeCell ref="AA5:AD6"/>
    <mergeCell ref="AJ5:AM6"/>
    <mergeCell ref="AS5:AV6"/>
    <mergeCell ref="A29:H30"/>
    <mergeCell ref="I29:P30"/>
    <mergeCell ref="Q29:X30"/>
    <mergeCell ref="B44:G44"/>
    <mergeCell ref="J44:O44"/>
    <mergeCell ref="R44:W44"/>
    <mergeCell ref="Z44:AE44"/>
    <mergeCell ref="AG44:AL44"/>
    <mergeCell ref="AO44:AS44"/>
    <mergeCell ref="AV44:AZ44"/>
    <mergeCell ref="B45:G45"/>
    <mergeCell ref="J45:O45"/>
    <mergeCell ref="R45:W45"/>
    <mergeCell ref="Z45:AE45"/>
    <mergeCell ref="AG45:AL45"/>
    <mergeCell ref="AO45:AS45"/>
    <mergeCell ref="AV45:AZ45"/>
  </mergeCells>
  <phoneticPr fontId="19"/>
  <pageMargins left="0.78740157480314965" right="0.70866141732283472" top="0.78740157480314965" bottom="0.78740157480314965" header="0.51181102362204722" footer="0.51181102362204722"/>
  <pageSetup paperSize="9" scale="98" orientation="portrait" r:id="rId1"/>
  <headerFooter scaleWithDoc="0" alignWithMargins="0">
    <oddFooter>&amp;C&amp;"ＭＳ 明朝,標準"&amp;10－&amp;A－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Y77"/>
  <sheetViews>
    <sheetView view="pageBreakPreview" zoomScaleNormal="37" zoomScaleSheetLayoutView="100" workbookViewId="0"/>
  </sheetViews>
  <sheetFormatPr defaultRowHeight="13.5" x14ac:dyDescent="0.15"/>
  <cols>
    <col min="1" max="74" width="1.625" customWidth="1"/>
  </cols>
  <sheetData>
    <row r="1" spans="1:51" ht="17.25" customHeight="1" x14ac:dyDescent="0.3">
      <c r="A1" s="3"/>
      <c r="B1" s="51"/>
      <c r="C1" s="52"/>
      <c r="D1" s="53"/>
      <c r="E1" s="54"/>
      <c r="F1" s="54"/>
      <c r="G1" s="54"/>
      <c r="H1" s="54"/>
      <c r="I1" s="52"/>
      <c r="J1" s="52"/>
    </row>
    <row r="2" spans="1:51" ht="13.5" customHeight="1" x14ac:dyDescent="0.15">
      <c r="A2" s="55"/>
      <c r="B2" s="56"/>
      <c r="C2" s="57"/>
      <c r="D2" s="58"/>
      <c r="E2" s="58"/>
      <c r="F2" s="58"/>
      <c r="G2" s="58"/>
      <c r="H2" s="58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81"/>
      <c r="AT2" s="81"/>
      <c r="AU2" s="81"/>
      <c r="AV2" s="81"/>
      <c r="AW2" s="81"/>
      <c r="AX2" s="81"/>
      <c r="AY2" s="81"/>
    </row>
    <row r="3" spans="1:51" ht="18.75" customHeight="1" x14ac:dyDescent="0.15">
      <c r="A3" s="225"/>
      <c r="B3" s="225"/>
      <c r="C3" s="225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26"/>
      <c r="AE3" s="226"/>
      <c r="AF3" s="226"/>
      <c r="AG3" s="226"/>
      <c r="AH3" s="226"/>
      <c r="AI3" s="226"/>
      <c r="AJ3" s="226"/>
      <c r="AK3" s="226"/>
      <c r="AL3" s="226"/>
      <c r="AM3" s="226"/>
      <c r="AN3" s="226"/>
      <c r="AO3" s="226"/>
      <c r="AP3" s="226"/>
      <c r="AQ3" s="226"/>
      <c r="AR3" s="226"/>
      <c r="AS3" s="226"/>
      <c r="AT3" s="226"/>
      <c r="AU3" s="226"/>
      <c r="AV3" s="226"/>
      <c r="AW3" s="226"/>
      <c r="AX3" s="226"/>
      <c r="AY3" s="226"/>
    </row>
    <row r="4" spans="1:51" ht="18.75" customHeight="1" x14ac:dyDescent="0.15">
      <c r="A4" s="225"/>
      <c r="B4" s="225"/>
      <c r="C4" s="225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  <c r="AA4" s="226"/>
      <c r="AB4" s="226"/>
      <c r="AC4" s="226"/>
      <c r="AD4" s="226"/>
      <c r="AE4" s="226"/>
      <c r="AF4" s="226"/>
      <c r="AG4" s="226"/>
      <c r="AH4" s="226"/>
      <c r="AI4" s="226"/>
      <c r="AJ4" s="226"/>
      <c r="AK4" s="226"/>
      <c r="AL4" s="226"/>
      <c r="AM4" s="226"/>
      <c r="AN4" s="226"/>
      <c r="AO4" s="226"/>
      <c r="AP4" s="226"/>
      <c r="AQ4" s="226"/>
      <c r="AR4" s="226"/>
      <c r="AS4" s="226"/>
      <c r="AT4" s="226"/>
      <c r="AU4" s="226"/>
      <c r="AV4" s="226"/>
      <c r="AW4" s="226"/>
      <c r="AX4" s="226"/>
      <c r="AY4" s="226"/>
    </row>
    <row r="5" spans="1:51" ht="18.75" customHeight="1" x14ac:dyDescent="0.15">
      <c r="A5" s="225"/>
      <c r="B5" s="225"/>
      <c r="C5" s="225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226"/>
      <c r="AH5" s="226"/>
      <c r="AI5" s="226"/>
      <c r="AJ5" s="226"/>
      <c r="AK5" s="226"/>
      <c r="AL5" s="226"/>
      <c r="AM5" s="226"/>
      <c r="AN5" s="226"/>
      <c r="AO5" s="226"/>
      <c r="AP5" s="226"/>
      <c r="AQ5" s="226"/>
      <c r="AR5" s="226"/>
      <c r="AS5" s="226"/>
      <c r="AT5" s="226"/>
      <c r="AU5" s="226"/>
      <c r="AV5" s="226"/>
      <c r="AW5" s="226"/>
      <c r="AX5" s="226"/>
      <c r="AY5" s="226"/>
    </row>
    <row r="6" spans="1:51" ht="13.5" customHeight="1" x14ac:dyDescent="0.15">
      <c r="A6" s="225"/>
      <c r="B6" s="225"/>
      <c r="C6" s="225"/>
      <c r="D6" s="225"/>
      <c r="E6" s="225"/>
      <c r="F6" s="22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4"/>
      <c r="R6" s="234"/>
      <c r="S6" s="234"/>
      <c r="T6" s="234"/>
      <c r="U6" s="234"/>
      <c r="V6" s="234"/>
      <c r="W6" s="234"/>
      <c r="X6" s="234"/>
      <c r="Y6" s="234"/>
      <c r="Z6" s="234"/>
      <c r="AA6" s="234"/>
      <c r="AB6" s="234"/>
      <c r="AC6" s="234"/>
      <c r="AD6" s="234"/>
      <c r="AE6" s="234"/>
      <c r="AF6" s="234"/>
      <c r="AG6" s="234"/>
      <c r="AH6" s="234"/>
      <c r="AI6" s="234"/>
      <c r="AJ6" s="234"/>
      <c r="AK6" s="234"/>
      <c r="AL6" s="234"/>
      <c r="AM6" s="234"/>
      <c r="AN6" s="234"/>
      <c r="AO6" s="234"/>
      <c r="AP6" s="234"/>
      <c r="AQ6" s="234"/>
      <c r="AR6" s="234"/>
      <c r="AS6" s="234"/>
      <c r="AT6" s="234"/>
      <c r="AU6" s="234"/>
      <c r="AV6" s="234"/>
      <c r="AW6" s="234"/>
      <c r="AX6" s="234"/>
      <c r="AY6" s="234"/>
    </row>
    <row r="7" spans="1:51" ht="13.5" customHeight="1" x14ac:dyDescent="0.15">
      <c r="A7" s="225"/>
      <c r="B7" s="225"/>
      <c r="C7" s="225"/>
      <c r="D7" s="225"/>
      <c r="E7" s="225"/>
      <c r="F7" s="22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4"/>
      <c r="R7" s="234"/>
      <c r="S7" s="234"/>
      <c r="T7" s="234"/>
      <c r="U7" s="234"/>
      <c r="V7" s="234"/>
      <c r="W7" s="234"/>
      <c r="X7" s="234"/>
      <c r="Y7" s="234"/>
      <c r="Z7" s="234"/>
      <c r="AA7" s="234"/>
      <c r="AB7" s="234"/>
      <c r="AC7" s="234"/>
      <c r="AD7" s="234"/>
      <c r="AE7" s="234"/>
      <c r="AF7" s="234"/>
      <c r="AG7" s="234"/>
      <c r="AH7" s="234"/>
      <c r="AI7" s="234"/>
      <c r="AJ7" s="234"/>
      <c r="AK7" s="234"/>
      <c r="AL7" s="234"/>
      <c r="AM7" s="234"/>
      <c r="AN7" s="234"/>
      <c r="AO7" s="234"/>
      <c r="AP7" s="234"/>
      <c r="AQ7" s="234"/>
      <c r="AR7" s="234"/>
      <c r="AS7" s="234"/>
      <c r="AT7" s="234"/>
      <c r="AU7" s="234"/>
      <c r="AV7" s="234"/>
      <c r="AW7" s="234"/>
      <c r="AX7" s="234"/>
      <c r="AY7" s="234"/>
    </row>
    <row r="8" spans="1:51" ht="13.5" customHeight="1" x14ac:dyDescent="0.15">
      <c r="A8" s="225"/>
      <c r="B8" s="225"/>
      <c r="C8" s="225"/>
      <c r="D8" s="225"/>
      <c r="E8" s="225"/>
      <c r="F8" s="22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4"/>
      <c r="R8" s="234"/>
      <c r="S8" s="234"/>
      <c r="T8" s="234"/>
      <c r="U8" s="234"/>
      <c r="V8" s="234"/>
      <c r="W8" s="234"/>
      <c r="X8" s="234"/>
      <c r="Y8" s="234"/>
      <c r="Z8" s="234"/>
      <c r="AA8" s="234"/>
      <c r="AB8" s="234"/>
      <c r="AC8" s="234"/>
      <c r="AD8" s="234"/>
      <c r="AE8" s="234"/>
      <c r="AF8" s="234"/>
      <c r="AG8" s="234"/>
      <c r="AH8" s="234"/>
      <c r="AI8" s="234"/>
      <c r="AJ8" s="234"/>
      <c r="AK8" s="234"/>
      <c r="AL8" s="234"/>
      <c r="AM8" s="234"/>
      <c r="AN8" s="234"/>
      <c r="AO8" s="234"/>
      <c r="AP8" s="234"/>
      <c r="AQ8" s="234"/>
      <c r="AR8" s="234"/>
      <c r="AS8" s="234"/>
      <c r="AT8" s="234"/>
      <c r="AU8" s="234"/>
      <c r="AV8" s="234"/>
      <c r="AW8" s="234"/>
      <c r="AX8" s="234"/>
      <c r="AY8" s="234"/>
    </row>
    <row r="9" spans="1:51" ht="13.5" customHeight="1" x14ac:dyDescent="0.15">
      <c r="A9" s="225"/>
      <c r="B9" s="225"/>
      <c r="C9" s="225"/>
      <c r="D9" s="225"/>
      <c r="E9" s="225"/>
      <c r="F9" s="225"/>
      <c r="G9" s="235"/>
      <c r="H9" s="235"/>
      <c r="I9" s="235"/>
      <c r="J9" s="235"/>
      <c r="K9" s="235"/>
      <c r="L9" s="235"/>
      <c r="M9" s="235"/>
      <c r="N9" s="235"/>
      <c r="O9" s="235"/>
      <c r="P9" s="235"/>
      <c r="Q9" s="234"/>
      <c r="R9" s="234"/>
      <c r="S9" s="234"/>
      <c r="T9" s="234"/>
      <c r="U9" s="234"/>
      <c r="V9" s="234"/>
      <c r="W9" s="234"/>
      <c r="X9" s="234"/>
      <c r="Y9" s="234"/>
      <c r="Z9" s="234"/>
      <c r="AA9" s="234"/>
      <c r="AB9" s="234"/>
      <c r="AC9" s="234"/>
      <c r="AD9" s="234"/>
      <c r="AE9" s="234"/>
      <c r="AF9" s="234"/>
      <c r="AG9" s="234"/>
      <c r="AH9" s="234"/>
      <c r="AI9" s="234"/>
      <c r="AJ9" s="234"/>
      <c r="AK9" s="234"/>
      <c r="AL9" s="234"/>
      <c r="AM9" s="234"/>
      <c r="AN9" s="234"/>
      <c r="AO9" s="234"/>
      <c r="AP9" s="234"/>
      <c r="AQ9" s="234"/>
      <c r="AR9" s="234"/>
      <c r="AS9" s="234"/>
      <c r="AT9" s="234"/>
      <c r="AU9" s="234"/>
      <c r="AV9" s="234"/>
      <c r="AW9" s="234"/>
      <c r="AX9" s="234"/>
      <c r="AY9" s="234"/>
    </row>
    <row r="10" spans="1:51" ht="13.5" customHeight="1" x14ac:dyDescent="0.15">
      <c r="A10" s="225"/>
      <c r="B10" s="225"/>
      <c r="C10" s="225"/>
      <c r="D10" s="225"/>
      <c r="E10" s="225"/>
      <c r="F10" s="225"/>
      <c r="G10" s="235"/>
      <c r="H10" s="235"/>
      <c r="I10" s="235"/>
      <c r="J10" s="235"/>
      <c r="K10" s="235"/>
      <c r="L10" s="235"/>
      <c r="M10" s="235"/>
      <c r="N10" s="235"/>
      <c r="O10" s="235"/>
      <c r="P10" s="235"/>
      <c r="Q10" s="234"/>
      <c r="R10" s="234"/>
      <c r="S10" s="234"/>
      <c r="T10" s="234"/>
      <c r="U10" s="234"/>
      <c r="V10" s="234"/>
      <c r="W10" s="234"/>
      <c r="X10" s="234"/>
      <c r="Y10" s="234"/>
      <c r="Z10" s="234"/>
      <c r="AA10" s="234"/>
      <c r="AB10" s="234"/>
      <c r="AC10" s="234"/>
      <c r="AD10" s="234"/>
      <c r="AE10" s="234"/>
      <c r="AF10" s="234"/>
      <c r="AG10" s="234"/>
      <c r="AH10" s="234"/>
      <c r="AI10" s="234"/>
      <c r="AJ10" s="234"/>
      <c r="AK10" s="234"/>
      <c r="AL10" s="234"/>
      <c r="AM10" s="234"/>
      <c r="AN10" s="234"/>
      <c r="AO10" s="234"/>
      <c r="AP10" s="234"/>
      <c r="AQ10" s="234"/>
      <c r="AR10" s="234"/>
      <c r="AS10" s="234"/>
      <c r="AT10" s="234"/>
      <c r="AU10" s="234"/>
      <c r="AV10" s="234"/>
      <c r="AW10" s="234"/>
      <c r="AX10" s="234"/>
      <c r="AY10" s="234"/>
    </row>
    <row r="11" spans="1:51" ht="13.5" customHeight="1" x14ac:dyDescent="0.15">
      <c r="A11" s="225"/>
      <c r="B11" s="225"/>
      <c r="C11" s="225"/>
      <c r="D11" s="225"/>
      <c r="E11" s="225"/>
      <c r="F11" s="225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4"/>
      <c r="R11" s="234"/>
      <c r="S11" s="234"/>
      <c r="T11" s="234"/>
      <c r="U11" s="234"/>
      <c r="V11" s="234"/>
      <c r="W11" s="234"/>
      <c r="X11" s="234"/>
      <c r="Y11" s="234"/>
      <c r="Z11" s="234"/>
      <c r="AA11" s="234"/>
      <c r="AB11" s="234"/>
      <c r="AC11" s="234"/>
      <c r="AD11" s="234"/>
      <c r="AE11" s="234"/>
      <c r="AF11" s="234"/>
      <c r="AG11" s="234"/>
      <c r="AH11" s="234"/>
      <c r="AI11" s="234"/>
      <c r="AJ11" s="234"/>
      <c r="AK11" s="234"/>
      <c r="AL11" s="234"/>
      <c r="AM11" s="234"/>
      <c r="AN11" s="234"/>
      <c r="AO11" s="234"/>
      <c r="AP11" s="234"/>
      <c r="AQ11" s="234"/>
      <c r="AR11" s="234"/>
      <c r="AS11" s="234"/>
      <c r="AT11" s="234"/>
      <c r="AU11" s="234"/>
      <c r="AV11" s="234"/>
      <c r="AW11" s="234"/>
      <c r="AX11" s="234"/>
      <c r="AY11" s="234"/>
    </row>
    <row r="12" spans="1:51" ht="13.5" customHeight="1" x14ac:dyDescent="0.15">
      <c r="A12" s="225"/>
      <c r="B12" s="225"/>
      <c r="C12" s="225"/>
      <c r="D12" s="225"/>
      <c r="E12" s="225"/>
      <c r="F12" s="225"/>
      <c r="G12" s="235"/>
      <c r="H12" s="235"/>
      <c r="I12" s="235"/>
      <c r="J12" s="235"/>
      <c r="K12" s="235"/>
      <c r="L12" s="235"/>
      <c r="M12" s="235"/>
      <c r="N12" s="235"/>
      <c r="O12" s="235"/>
      <c r="P12" s="235"/>
      <c r="Q12" s="234"/>
      <c r="R12" s="234"/>
      <c r="S12" s="234"/>
      <c r="T12" s="234"/>
      <c r="U12" s="234"/>
      <c r="V12" s="234"/>
      <c r="W12" s="234"/>
      <c r="X12" s="234"/>
      <c r="Y12" s="234"/>
      <c r="Z12" s="234"/>
      <c r="AA12" s="234"/>
      <c r="AB12" s="234"/>
      <c r="AC12" s="234"/>
      <c r="AD12" s="234"/>
      <c r="AE12" s="234"/>
      <c r="AF12" s="234"/>
      <c r="AG12" s="234"/>
      <c r="AH12" s="234"/>
      <c r="AI12" s="234"/>
      <c r="AJ12" s="234"/>
      <c r="AK12" s="234"/>
      <c r="AL12" s="234"/>
      <c r="AM12" s="234"/>
      <c r="AN12" s="234"/>
      <c r="AO12" s="234"/>
      <c r="AP12" s="234"/>
      <c r="AQ12" s="234"/>
      <c r="AR12" s="234"/>
      <c r="AS12" s="234"/>
      <c r="AT12" s="234"/>
      <c r="AU12" s="234"/>
      <c r="AV12" s="234"/>
      <c r="AW12" s="234"/>
      <c r="AX12" s="234"/>
      <c r="AY12" s="234"/>
    </row>
    <row r="13" spans="1:51" ht="13.5" customHeight="1" x14ac:dyDescent="0.15">
      <c r="A13" s="225"/>
      <c r="B13" s="225"/>
      <c r="C13" s="225"/>
      <c r="D13" s="225"/>
      <c r="E13" s="225"/>
      <c r="F13" s="225"/>
      <c r="G13" s="235"/>
      <c r="H13" s="235"/>
      <c r="I13" s="235"/>
      <c r="J13" s="235"/>
      <c r="K13" s="235"/>
      <c r="L13" s="235"/>
      <c r="M13" s="235"/>
      <c r="N13" s="235"/>
      <c r="O13" s="235"/>
      <c r="P13" s="235"/>
      <c r="Q13" s="234"/>
      <c r="R13" s="234"/>
      <c r="S13" s="234"/>
      <c r="T13" s="234"/>
      <c r="U13" s="234"/>
      <c r="V13" s="234"/>
      <c r="W13" s="234"/>
      <c r="X13" s="234"/>
      <c r="Y13" s="234"/>
      <c r="Z13" s="234"/>
      <c r="AA13" s="234"/>
      <c r="AB13" s="234"/>
      <c r="AC13" s="234"/>
      <c r="AD13" s="234"/>
      <c r="AE13" s="234"/>
      <c r="AF13" s="234"/>
      <c r="AG13" s="234"/>
      <c r="AH13" s="234"/>
      <c r="AI13" s="234"/>
      <c r="AJ13" s="234"/>
      <c r="AK13" s="234"/>
      <c r="AL13" s="234"/>
      <c r="AM13" s="234"/>
      <c r="AN13" s="234"/>
      <c r="AO13" s="234"/>
      <c r="AP13" s="234"/>
      <c r="AQ13" s="234"/>
      <c r="AR13" s="234"/>
      <c r="AS13" s="234"/>
      <c r="AT13" s="234"/>
      <c r="AU13" s="234"/>
      <c r="AV13" s="234"/>
      <c r="AW13" s="234"/>
      <c r="AX13" s="234"/>
      <c r="AY13" s="234"/>
    </row>
    <row r="14" spans="1:51" ht="13.5" customHeight="1" x14ac:dyDescent="0.15">
      <c r="A14" s="225"/>
      <c r="B14" s="225"/>
      <c r="C14" s="225"/>
      <c r="D14" s="225"/>
      <c r="E14" s="225"/>
      <c r="F14" s="225"/>
      <c r="G14" s="235"/>
      <c r="H14" s="235"/>
      <c r="I14" s="235"/>
      <c r="J14" s="235"/>
      <c r="K14" s="235"/>
      <c r="L14" s="235"/>
      <c r="M14" s="235"/>
      <c r="N14" s="235"/>
      <c r="O14" s="235"/>
      <c r="P14" s="235"/>
      <c r="Q14" s="234"/>
      <c r="R14" s="234"/>
      <c r="S14" s="234"/>
      <c r="T14" s="234"/>
      <c r="U14" s="234"/>
      <c r="V14" s="234"/>
      <c r="W14" s="234"/>
      <c r="X14" s="234"/>
      <c r="Y14" s="234"/>
      <c r="Z14" s="234"/>
      <c r="AA14" s="234"/>
      <c r="AB14" s="234"/>
      <c r="AC14" s="234"/>
      <c r="AD14" s="234"/>
      <c r="AE14" s="234"/>
      <c r="AF14" s="234"/>
      <c r="AG14" s="234"/>
      <c r="AH14" s="234"/>
      <c r="AI14" s="234"/>
      <c r="AJ14" s="234"/>
      <c r="AK14" s="234"/>
      <c r="AL14" s="234"/>
      <c r="AM14" s="234"/>
      <c r="AN14" s="234"/>
      <c r="AO14" s="234"/>
      <c r="AP14" s="234"/>
      <c r="AQ14" s="234"/>
      <c r="AR14" s="234"/>
      <c r="AS14" s="234"/>
      <c r="AT14" s="234"/>
      <c r="AU14" s="234"/>
      <c r="AV14" s="234"/>
      <c r="AW14" s="234"/>
      <c r="AX14" s="234"/>
      <c r="AY14" s="234"/>
    </row>
    <row r="15" spans="1:51" ht="13.5" customHeight="1" x14ac:dyDescent="0.15">
      <c r="A15" s="225"/>
      <c r="B15" s="225"/>
      <c r="C15" s="225"/>
      <c r="D15" s="225"/>
      <c r="E15" s="225"/>
      <c r="F15" s="225"/>
      <c r="G15" s="235"/>
      <c r="H15" s="235"/>
      <c r="I15" s="235"/>
      <c r="J15" s="235"/>
      <c r="K15" s="235"/>
      <c r="L15" s="235"/>
      <c r="M15" s="235"/>
      <c r="N15" s="235"/>
      <c r="O15" s="235"/>
      <c r="P15" s="235"/>
      <c r="Q15" s="234"/>
      <c r="R15" s="234"/>
      <c r="S15" s="234"/>
      <c r="T15" s="234"/>
      <c r="U15" s="234"/>
      <c r="V15" s="234"/>
      <c r="W15" s="234"/>
      <c r="X15" s="234"/>
      <c r="Y15" s="234"/>
      <c r="Z15" s="234"/>
      <c r="AA15" s="234"/>
      <c r="AB15" s="234"/>
      <c r="AC15" s="234"/>
      <c r="AD15" s="234"/>
      <c r="AE15" s="234"/>
      <c r="AF15" s="234"/>
      <c r="AG15" s="234"/>
      <c r="AH15" s="234"/>
      <c r="AI15" s="234"/>
      <c r="AJ15" s="234"/>
      <c r="AK15" s="234"/>
      <c r="AL15" s="234"/>
      <c r="AM15" s="234"/>
      <c r="AN15" s="234"/>
      <c r="AO15" s="234"/>
      <c r="AP15" s="234"/>
      <c r="AQ15" s="234"/>
      <c r="AR15" s="234"/>
      <c r="AS15" s="234"/>
      <c r="AT15" s="234"/>
      <c r="AU15" s="234"/>
      <c r="AV15" s="234"/>
      <c r="AW15" s="234"/>
      <c r="AX15" s="234"/>
      <c r="AY15" s="234"/>
    </row>
    <row r="16" spans="1:51" ht="13.5" customHeight="1" x14ac:dyDescent="0.15">
      <c r="A16" s="225"/>
      <c r="B16" s="225"/>
      <c r="C16" s="225"/>
      <c r="D16" s="225"/>
      <c r="E16" s="225"/>
      <c r="F16" s="225"/>
      <c r="G16" s="235"/>
      <c r="H16" s="235"/>
      <c r="I16" s="235"/>
      <c r="J16" s="235"/>
      <c r="K16" s="235"/>
      <c r="L16" s="235"/>
      <c r="M16" s="235"/>
      <c r="N16" s="235"/>
      <c r="O16" s="235"/>
      <c r="P16" s="235"/>
      <c r="Q16" s="234"/>
      <c r="R16" s="234"/>
      <c r="S16" s="234"/>
      <c r="T16" s="234"/>
      <c r="U16" s="234"/>
      <c r="V16" s="234"/>
      <c r="W16" s="234"/>
      <c r="X16" s="234"/>
      <c r="Y16" s="234"/>
      <c r="Z16" s="234"/>
      <c r="AA16" s="234"/>
      <c r="AB16" s="234"/>
      <c r="AC16" s="234"/>
      <c r="AD16" s="234"/>
      <c r="AE16" s="234"/>
      <c r="AF16" s="234"/>
      <c r="AG16" s="234"/>
      <c r="AH16" s="234"/>
      <c r="AI16" s="234"/>
      <c r="AJ16" s="234"/>
      <c r="AK16" s="234"/>
      <c r="AL16" s="234"/>
      <c r="AM16" s="234"/>
      <c r="AN16" s="234"/>
      <c r="AO16" s="234"/>
      <c r="AP16" s="234"/>
      <c r="AQ16" s="234"/>
      <c r="AR16" s="234"/>
      <c r="AS16" s="234"/>
      <c r="AT16" s="234"/>
      <c r="AU16" s="234"/>
      <c r="AV16" s="234"/>
      <c r="AW16" s="234"/>
      <c r="AX16" s="234"/>
      <c r="AY16" s="234"/>
    </row>
    <row r="17" spans="1:51" ht="13.5" customHeight="1" x14ac:dyDescent="0.15">
      <c r="A17" s="225"/>
      <c r="B17" s="225"/>
      <c r="C17" s="225"/>
      <c r="D17" s="225"/>
      <c r="E17" s="225"/>
      <c r="F17" s="225"/>
      <c r="G17" s="235"/>
      <c r="H17" s="235"/>
      <c r="I17" s="235"/>
      <c r="J17" s="235"/>
      <c r="K17" s="235"/>
      <c r="L17" s="235"/>
      <c r="M17" s="235"/>
      <c r="N17" s="235"/>
      <c r="O17" s="235"/>
      <c r="P17" s="235"/>
      <c r="Q17" s="234"/>
      <c r="R17" s="234"/>
      <c r="S17" s="234"/>
      <c r="T17" s="234"/>
      <c r="U17" s="234"/>
      <c r="V17" s="234"/>
      <c r="W17" s="234"/>
      <c r="X17" s="234"/>
      <c r="Y17" s="234"/>
      <c r="Z17" s="234"/>
      <c r="AA17" s="234"/>
      <c r="AB17" s="234"/>
      <c r="AC17" s="234"/>
      <c r="AD17" s="234"/>
      <c r="AE17" s="234"/>
      <c r="AF17" s="234"/>
      <c r="AG17" s="234"/>
      <c r="AH17" s="234"/>
      <c r="AI17" s="234"/>
      <c r="AJ17" s="234"/>
      <c r="AK17" s="234"/>
      <c r="AL17" s="234"/>
      <c r="AM17" s="234"/>
      <c r="AN17" s="234"/>
      <c r="AO17" s="234"/>
      <c r="AP17" s="234"/>
      <c r="AQ17" s="234"/>
      <c r="AR17" s="234"/>
      <c r="AS17" s="234"/>
      <c r="AT17" s="234"/>
      <c r="AU17" s="234"/>
      <c r="AV17" s="234"/>
      <c r="AW17" s="234"/>
      <c r="AX17" s="234"/>
      <c r="AY17" s="234"/>
    </row>
    <row r="18" spans="1:51" ht="13.5" customHeight="1" x14ac:dyDescent="0.15">
      <c r="A18" s="225"/>
      <c r="B18" s="225"/>
      <c r="C18" s="225"/>
      <c r="D18" s="225"/>
      <c r="E18" s="225"/>
      <c r="F18" s="225"/>
      <c r="G18" s="235"/>
      <c r="H18" s="235"/>
      <c r="I18" s="235"/>
      <c r="J18" s="235"/>
      <c r="K18" s="235"/>
      <c r="L18" s="235"/>
      <c r="M18" s="235"/>
      <c r="N18" s="235"/>
      <c r="O18" s="235"/>
      <c r="P18" s="235"/>
      <c r="Q18" s="234"/>
      <c r="R18" s="234"/>
      <c r="S18" s="234"/>
      <c r="T18" s="234"/>
      <c r="U18" s="234"/>
      <c r="V18" s="234"/>
      <c r="W18" s="234"/>
      <c r="X18" s="234"/>
      <c r="Y18" s="234"/>
      <c r="Z18" s="234"/>
      <c r="AA18" s="234"/>
      <c r="AB18" s="234"/>
      <c r="AC18" s="234"/>
      <c r="AD18" s="234"/>
      <c r="AE18" s="234"/>
      <c r="AF18" s="234"/>
      <c r="AG18" s="234"/>
      <c r="AH18" s="234"/>
      <c r="AI18" s="234"/>
      <c r="AJ18" s="234"/>
      <c r="AK18" s="234"/>
      <c r="AL18" s="234"/>
      <c r="AM18" s="234"/>
      <c r="AN18" s="234"/>
      <c r="AO18" s="234"/>
      <c r="AP18" s="234"/>
      <c r="AQ18" s="234"/>
      <c r="AR18" s="234"/>
      <c r="AS18" s="234"/>
      <c r="AT18" s="234"/>
      <c r="AU18" s="234"/>
      <c r="AV18" s="234"/>
      <c r="AW18" s="234"/>
      <c r="AX18" s="234"/>
      <c r="AY18" s="234"/>
    </row>
    <row r="19" spans="1:51" ht="13.5" customHeight="1" x14ac:dyDescent="0.15">
      <c r="A19" s="225"/>
      <c r="B19" s="225"/>
      <c r="C19" s="225"/>
      <c r="D19" s="225"/>
      <c r="E19" s="225"/>
      <c r="F19" s="225"/>
      <c r="G19" s="235"/>
      <c r="H19" s="235"/>
      <c r="I19" s="235"/>
      <c r="J19" s="235"/>
      <c r="K19" s="235"/>
      <c r="L19" s="235"/>
      <c r="M19" s="235"/>
      <c r="N19" s="235"/>
      <c r="O19" s="235"/>
      <c r="P19" s="235"/>
      <c r="Q19" s="234"/>
      <c r="R19" s="234"/>
      <c r="S19" s="234"/>
      <c r="T19" s="234"/>
      <c r="U19" s="234"/>
      <c r="V19" s="234"/>
      <c r="W19" s="234"/>
      <c r="X19" s="234"/>
      <c r="Y19" s="234"/>
      <c r="Z19" s="234"/>
      <c r="AA19" s="234"/>
      <c r="AB19" s="234"/>
      <c r="AC19" s="234"/>
      <c r="AD19" s="234"/>
      <c r="AE19" s="234"/>
      <c r="AF19" s="234"/>
      <c r="AG19" s="234"/>
      <c r="AH19" s="234"/>
      <c r="AI19" s="234"/>
      <c r="AJ19" s="234"/>
      <c r="AK19" s="234"/>
      <c r="AL19" s="234"/>
      <c r="AM19" s="234"/>
      <c r="AN19" s="234"/>
      <c r="AO19" s="234"/>
      <c r="AP19" s="234"/>
      <c r="AQ19" s="234"/>
      <c r="AR19" s="234"/>
      <c r="AS19" s="234"/>
      <c r="AT19" s="234"/>
      <c r="AU19" s="234"/>
      <c r="AV19" s="234"/>
      <c r="AW19" s="234"/>
      <c r="AX19" s="234"/>
      <c r="AY19" s="234"/>
    </row>
    <row r="20" spans="1:51" ht="13.5" customHeight="1" x14ac:dyDescent="0.15">
      <c r="A20" s="225"/>
      <c r="B20" s="225"/>
      <c r="C20" s="225"/>
      <c r="D20" s="225"/>
      <c r="E20" s="225"/>
      <c r="F20" s="225"/>
      <c r="G20" s="236"/>
      <c r="H20" s="236"/>
      <c r="I20" s="236"/>
      <c r="J20" s="236"/>
      <c r="K20" s="236"/>
      <c r="L20" s="236"/>
      <c r="M20" s="236"/>
      <c r="N20" s="236"/>
      <c r="O20" s="236"/>
      <c r="P20" s="236"/>
      <c r="Q20" s="231"/>
      <c r="R20" s="231"/>
      <c r="S20" s="231"/>
      <c r="T20" s="231"/>
      <c r="U20" s="231"/>
      <c r="V20" s="231"/>
      <c r="W20" s="231"/>
      <c r="X20" s="231"/>
      <c r="Y20" s="231"/>
      <c r="Z20" s="231"/>
      <c r="AA20" s="231"/>
      <c r="AB20" s="231"/>
      <c r="AC20" s="231"/>
      <c r="AD20" s="231"/>
      <c r="AE20" s="231"/>
      <c r="AF20" s="231"/>
      <c r="AG20" s="231"/>
      <c r="AH20" s="231"/>
      <c r="AI20" s="231"/>
      <c r="AJ20" s="231"/>
      <c r="AK20" s="231"/>
      <c r="AL20" s="231"/>
      <c r="AM20" s="231"/>
      <c r="AN20" s="231"/>
      <c r="AO20" s="231"/>
      <c r="AP20" s="234"/>
      <c r="AQ20" s="234"/>
      <c r="AR20" s="234"/>
      <c r="AS20" s="234"/>
      <c r="AT20" s="234"/>
      <c r="AU20" s="234"/>
      <c r="AV20" s="234"/>
      <c r="AW20" s="234"/>
      <c r="AX20" s="234"/>
      <c r="AY20" s="234"/>
    </row>
    <row r="21" spans="1:51" ht="13.5" customHeight="1" x14ac:dyDescent="0.15">
      <c r="A21" s="225"/>
      <c r="B21" s="225"/>
      <c r="C21" s="225"/>
      <c r="D21" s="227"/>
      <c r="E21" s="227"/>
      <c r="F21" s="227"/>
      <c r="G21" s="235"/>
      <c r="H21" s="235"/>
      <c r="I21" s="235"/>
      <c r="J21" s="235"/>
      <c r="K21" s="235"/>
      <c r="L21" s="235"/>
      <c r="M21" s="235"/>
      <c r="N21" s="235"/>
      <c r="O21" s="235"/>
      <c r="P21" s="235"/>
      <c r="Q21" s="234"/>
      <c r="R21" s="234"/>
      <c r="S21" s="234"/>
      <c r="T21" s="234"/>
      <c r="U21" s="234"/>
      <c r="V21" s="234"/>
      <c r="W21" s="234"/>
      <c r="X21" s="234"/>
      <c r="Y21" s="234"/>
      <c r="Z21" s="234"/>
      <c r="AA21" s="234"/>
      <c r="AB21" s="234"/>
      <c r="AC21" s="234"/>
      <c r="AD21" s="234"/>
      <c r="AE21" s="234"/>
      <c r="AF21" s="234"/>
      <c r="AG21" s="234"/>
      <c r="AH21" s="234"/>
      <c r="AI21" s="234"/>
      <c r="AJ21" s="234"/>
      <c r="AK21" s="234"/>
      <c r="AL21" s="234"/>
      <c r="AM21" s="234"/>
      <c r="AN21" s="234"/>
      <c r="AO21" s="234"/>
      <c r="AP21" s="234"/>
      <c r="AQ21" s="234"/>
      <c r="AR21" s="234"/>
      <c r="AS21" s="234"/>
      <c r="AT21" s="234"/>
      <c r="AU21" s="234"/>
      <c r="AV21" s="234"/>
      <c r="AW21" s="234"/>
      <c r="AX21" s="234"/>
      <c r="AY21" s="234"/>
    </row>
    <row r="22" spans="1:51" ht="13.5" customHeight="1" x14ac:dyDescent="0.15">
      <c r="A22" s="225"/>
      <c r="B22" s="225"/>
      <c r="C22" s="225"/>
      <c r="D22" s="227"/>
      <c r="E22" s="227"/>
      <c r="F22" s="227"/>
      <c r="G22" s="235"/>
      <c r="H22" s="235"/>
      <c r="I22" s="235"/>
      <c r="J22" s="235"/>
      <c r="K22" s="235"/>
      <c r="L22" s="235"/>
      <c r="M22" s="235"/>
      <c r="N22" s="235"/>
      <c r="O22" s="235"/>
      <c r="P22" s="235"/>
      <c r="Q22" s="234"/>
      <c r="R22" s="234"/>
      <c r="S22" s="234"/>
      <c r="T22" s="234"/>
      <c r="U22" s="234"/>
      <c r="V22" s="234"/>
      <c r="W22" s="234"/>
      <c r="X22" s="234"/>
      <c r="Y22" s="234"/>
      <c r="Z22" s="234"/>
      <c r="AA22" s="234"/>
      <c r="AB22" s="234"/>
      <c r="AC22" s="234"/>
      <c r="AD22" s="234"/>
      <c r="AE22" s="234"/>
      <c r="AF22" s="234"/>
      <c r="AG22" s="234"/>
      <c r="AH22" s="234"/>
      <c r="AI22" s="234"/>
      <c r="AJ22" s="234"/>
      <c r="AK22" s="234"/>
      <c r="AL22" s="234"/>
      <c r="AM22" s="234"/>
      <c r="AN22" s="234"/>
      <c r="AO22" s="234"/>
      <c r="AP22" s="234"/>
      <c r="AQ22" s="234"/>
      <c r="AR22" s="234"/>
      <c r="AS22" s="234"/>
      <c r="AT22" s="234"/>
      <c r="AU22" s="234"/>
      <c r="AV22" s="234"/>
      <c r="AW22" s="234"/>
      <c r="AX22" s="234"/>
      <c r="AY22" s="234"/>
    </row>
    <row r="23" spans="1:51" ht="13.5" customHeight="1" x14ac:dyDescent="0.15">
      <c r="A23" s="225"/>
      <c r="B23" s="225"/>
      <c r="C23" s="225"/>
      <c r="D23" s="227"/>
      <c r="E23" s="227"/>
      <c r="F23" s="227"/>
      <c r="G23" s="235"/>
      <c r="H23" s="235"/>
      <c r="I23" s="235"/>
      <c r="J23" s="235"/>
      <c r="K23" s="235"/>
      <c r="L23" s="235"/>
      <c r="M23" s="235"/>
      <c r="N23" s="235"/>
      <c r="O23" s="235"/>
      <c r="P23" s="235"/>
      <c r="Q23" s="234"/>
      <c r="R23" s="234"/>
      <c r="S23" s="234"/>
      <c r="T23" s="234"/>
      <c r="U23" s="234"/>
      <c r="V23" s="234"/>
      <c r="W23" s="234"/>
      <c r="X23" s="234"/>
      <c r="Y23" s="234"/>
      <c r="Z23" s="234"/>
      <c r="AA23" s="234"/>
      <c r="AB23" s="234"/>
      <c r="AC23" s="234"/>
      <c r="AD23" s="234"/>
      <c r="AE23" s="234"/>
      <c r="AF23" s="234"/>
      <c r="AG23" s="234"/>
      <c r="AH23" s="234"/>
      <c r="AI23" s="234"/>
      <c r="AJ23" s="234"/>
      <c r="AK23" s="234"/>
      <c r="AL23" s="234"/>
      <c r="AM23" s="234"/>
      <c r="AN23" s="234"/>
      <c r="AO23" s="234"/>
      <c r="AP23" s="234"/>
      <c r="AQ23" s="234"/>
      <c r="AR23" s="234"/>
      <c r="AS23" s="234"/>
      <c r="AT23" s="234"/>
      <c r="AU23" s="234"/>
      <c r="AV23" s="234"/>
      <c r="AW23" s="234"/>
      <c r="AX23" s="234"/>
      <c r="AY23" s="234"/>
    </row>
    <row r="24" spans="1:51" ht="13.5" customHeight="1" x14ac:dyDescent="0.15">
      <c r="A24" s="225"/>
      <c r="B24" s="225"/>
      <c r="C24" s="225"/>
      <c r="D24" s="227"/>
      <c r="E24" s="227"/>
      <c r="F24" s="227"/>
      <c r="G24" s="235"/>
      <c r="H24" s="235"/>
      <c r="I24" s="235"/>
      <c r="J24" s="235"/>
      <c r="K24" s="235"/>
      <c r="L24" s="235"/>
      <c r="M24" s="235"/>
      <c r="N24" s="235"/>
      <c r="O24" s="235"/>
      <c r="P24" s="235"/>
      <c r="Q24" s="234"/>
      <c r="R24" s="234"/>
      <c r="S24" s="234"/>
      <c r="T24" s="234"/>
      <c r="U24" s="234"/>
      <c r="V24" s="234"/>
      <c r="W24" s="234"/>
      <c r="X24" s="234"/>
      <c r="Y24" s="234"/>
      <c r="Z24" s="234"/>
      <c r="AA24" s="234"/>
      <c r="AB24" s="234"/>
      <c r="AC24" s="234"/>
      <c r="AD24" s="234"/>
      <c r="AE24" s="234"/>
      <c r="AF24" s="234"/>
      <c r="AG24" s="234"/>
      <c r="AH24" s="234"/>
      <c r="AI24" s="234"/>
      <c r="AJ24" s="234"/>
      <c r="AK24" s="234"/>
      <c r="AL24" s="234"/>
      <c r="AM24" s="234"/>
      <c r="AN24" s="234"/>
      <c r="AO24" s="234"/>
      <c r="AP24" s="234"/>
      <c r="AQ24" s="234"/>
      <c r="AR24" s="234"/>
      <c r="AS24" s="234"/>
      <c r="AT24" s="234"/>
      <c r="AU24" s="234"/>
      <c r="AV24" s="234"/>
      <c r="AW24" s="234"/>
      <c r="AX24" s="234"/>
      <c r="AY24" s="234"/>
    </row>
    <row r="25" spans="1:51" ht="13.5" customHeight="1" x14ac:dyDescent="0.15">
      <c r="A25" s="225"/>
      <c r="B25" s="225"/>
      <c r="C25" s="225"/>
      <c r="D25" s="227"/>
      <c r="E25" s="227"/>
      <c r="F25" s="227"/>
      <c r="G25" s="236"/>
      <c r="H25" s="236"/>
      <c r="I25" s="236"/>
      <c r="J25" s="236"/>
      <c r="K25" s="236"/>
      <c r="L25" s="236"/>
      <c r="M25" s="236"/>
      <c r="N25" s="236"/>
      <c r="O25" s="236"/>
      <c r="P25" s="236"/>
      <c r="Q25" s="231"/>
      <c r="R25" s="231"/>
      <c r="S25" s="231"/>
      <c r="T25" s="231"/>
      <c r="U25" s="231"/>
      <c r="V25" s="231"/>
      <c r="W25" s="231"/>
      <c r="X25" s="231"/>
      <c r="Y25" s="231"/>
      <c r="Z25" s="231"/>
      <c r="AA25" s="231"/>
      <c r="AB25" s="231"/>
      <c r="AC25" s="231"/>
      <c r="AD25" s="231"/>
      <c r="AE25" s="231"/>
      <c r="AF25" s="231"/>
      <c r="AG25" s="231"/>
      <c r="AH25" s="231"/>
      <c r="AI25" s="231"/>
      <c r="AJ25" s="231"/>
      <c r="AK25" s="231"/>
      <c r="AL25" s="231"/>
      <c r="AM25" s="231"/>
      <c r="AN25" s="231"/>
      <c r="AO25" s="231"/>
      <c r="AP25" s="234"/>
      <c r="AQ25" s="234"/>
      <c r="AR25" s="234"/>
      <c r="AS25" s="234"/>
      <c r="AT25" s="234"/>
      <c r="AU25" s="234"/>
      <c r="AV25" s="234"/>
      <c r="AW25" s="234"/>
      <c r="AX25" s="234"/>
      <c r="AY25" s="234"/>
    </row>
    <row r="26" spans="1:51" ht="13.5" customHeight="1" x14ac:dyDescent="0.15">
      <c r="A26" s="225"/>
      <c r="B26" s="225"/>
      <c r="C26" s="225"/>
      <c r="D26" s="225"/>
      <c r="E26" s="225"/>
      <c r="F26" s="225"/>
      <c r="G26" s="235"/>
      <c r="H26" s="235"/>
      <c r="I26" s="235"/>
      <c r="J26" s="235"/>
      <c r="K26" s="235"/>
      <c r="L26" s="235"/>
      <c r="M26" s="235"/>
      <c r="N26" s="235"/>
      <c r="O26" s="235"/>
      <c r="P26" s="235"/>
      <c r="Q26" s="234"/>
      <c r="R26" s="234"/>
      <c r="S26" s="234"/>
      <c r="T26" s="234"/>
      <c r="U26" s="234"/>
      <c r="V26" s="234"/>
      <c r="W26" s="234"/>
      <c r="X26" s="234"/>
      <c r="Y26" s="234"/>
      <c r="Z26" s="234"/>
      <c r="AA26" s="234"/>
      <c r="AB26" s="234"/>
      <c r="AC26" s="234"/>
      <c r="AD26" s="234"/>
      <c r="AE26" s="234"/>
      <c r="AF26" s="234"/>
      <c r="AG26" s="234"/>
      <c r="AH26" s="234"/>
      <c r="AI26" s="234"/>
      <c r="AJ26" s="234"/>
      <c r="AK26" s="234"/>
      <c r="AL26" s="234"/>
      <c r="AM26" s="234"/>
      <c r="AN26" s="234"/>
      <c r="AO26" s="234"/>
      <c r="AP26" s="234"/>
      <c r="AQ26" s="234"/>
      <c r="AR26" s="234"/>
      <c r="AS26" s="234"/>
      <c r="AT26" s="234"/>
      <c r="AU26" s="234"/>
      <c r="AV26" s="234"/>
      <c r="AW26" s="234"/>
      <c r="AX26" s="234"/>
      <c r="AY26" s="234"/>
    </row>
    <row r="27" spans="1:51" ht="13.5" customHeight="1" x14ac:dyDescent="0.15">
      <c r="A27" s="225"/>
      <c r="B27" s="225"/>
      <c r="C27" s="225"/>
      <c r="D27" s="225"/>
      <c r="E27" s="225"/>
      <c r="F27" s="225"/>
      <c r="G27" s="235"/>
      <c r="H27" s="235"/>
      <c r="I27" s="235"/>
      <c r="J27" s="235"/>
      <c r="K27" s="235"/>
      <c r="L27" s="235"/>
      <c r="M27" s="235"/>
      <c r="N27" s="235"/>
      <c r="O27" s="235"/>
      <c r="P27" s="235"/>
      <c r="Q27" s="234"/>
      <c r="R27" s="234"/>
      <c r="S27" s="234"/>
      <c r="T27" s="234"/>
      <c r="U27" s="234"/>
      <c r="V27" s="234"/>
      <c r="W27" s="234"/>
      <c r="X27" s="234"/>
      <c r="Y27" s="234"/>
      <c r="Z27" s="234"/>
      <c r="AA27" s="234"/>
      <c r="AB27" s="234"/>
      <c r="AC27" s="234"/>
      <c r="AD27" s="234"/>
      <c r="AE27" s="234"/>
      <c r="AF27" s="234"/>
      <c r="AG27" s="234"/>
      <c r="AH27" s="234"/>
      <c r="AI27" s="234"/>
      <c r="AJ27" s="234"/>
      <c r="AK27" s="234"/>
      <c r="AL27" s="234"/>
      <c r="AM27" s="234"/>
      <c r="AN27" s="234"/>
      <c r="AO27" s="234"/>
      <c r="AP27" s="234"/>
      <c r="AQ27" s="234"/>
      <c r="AR27" s="234"/>
      <c r="AS27" s="234"/>
      <c r="AT27" s="234"/>
      <c r="AU27" s="234"/>
      <c r="AV27" s="234"/>
      <c r="AW27" s="234"/>
      <c r="AX27" s="234"/>
      <c r="AY27" s="234"/>
    </row>
    <row r="28" spans="1:51" ht="13.5" customHeight="1" x14ac:dyDescent="0.15">
      <c r="A28" s="225"/>
      <c r="B28" s="225"/>
      <c r="C28" s="225"/>
      <c r="D28" s="225"/>
      <c r="E28" s="225"/>
      <c r="F28" s="225"/>
      <c r="G28" s="236"/>
      <c r="H28" s="236"/>
      <c r="I28" s="236"/>
      <c r="J28" s="236"/>
      <c r="K28" s="236"/>
      <c r="L28" s="236"/>
      <c r="M28" s="236"/>
      <c r="N28" s="236"/>
      <c r="O28" s="236"/>
      <c r="P28" s="236"/>
      <c r="Q28" s="234"/>
      <c r="R28" s="234"/>
      <c r="S28" s="234"/>
      <c r="T28" s="234"/>
      <c r="U28" s="234"/>
      <c r="V28" s="234"/>
      <c r="W28" s="234"/>
      <c r="X28" s="234"/>
      <c r="Y28" s="234"/>
      <c r="Z28" s="234"/>
      <c r="AA28" s="234"/>
      <c r="AB28" s="234"/>
      <c r="AC28" s="234"/>
      <c r="AD28" s="234"/>
      <c r="AE28" s="234"/>
      <c r="AF28" s="234"/>
      <c r="AG28" s="234"/>
      <c r="AH28" s="234"/>
      <c r="AI28" s="234"/>
      <c r="AJ28" s="234"/>
      <c r="AK28" s="234"/>
      <c r="AL28" s="234"/>
      <c r="AM28" s="234"/>
      <c r="AN28" s="234"/>
      <c r="AO28" s="234"/>
      <c r="AP28" s="234"/>
      <c r="AQ28" s="234"/>
      <c r="AR28" s="234"/>
      <c r="AS28" s="234"/>
      <c r="AT28" s="234"/>
      <c r="AU28" s="234"/>
      <c r="AV28" s="234"/>
      <c r="AW28" s="234"/>
      <c r="AX28" s="234"/>
      <c r="AY28" s="234"/>
    </row>
    <row r="29" spans="1:51" ht="13.5" customHeight="1" x14ac:dyDescent="0.15">
      <c r="A29" s="225"/>
      <c r="B29" s="225"/>
      <c r="C29" s="225"/>
      <c r="D29" s="227"/>
      <c r="E29" s="227"/>
      <c r="F29" s="227"/>
      <c r="G29" s="236"/>
      <c r="H29" s="236"/>
      <c r="I29" s="236"/>
      <c r="J29" s="236"/>
      <c r="K29" s="236"/>
      <c r="L29" s="236"/>
      <c r="M29" s="236"/>
      <c r="N29" s="236"/>
      <c r="O29" s="236"/>
      <c r="P29" s="236"/>
      <c r="Q29" s="234"/>
      <c r="R29" s="234"/>
      <c r="S29" s="234"/>
      <c r="T29" s="234"/>
      <c r="U29" s="234"/>
      <c r="V29" s="234"/>
      <c r="W29" s="234"/>
      <c r="X29" s="234"/>
      <c r="Y29" s="234"/>
      <c r="Z29" s="234"/>
      <c r="AA29" s="234"/>
      <c r="AB29" s="234"/>
      <c r="AC29" s="234"/>
      <c r="AD29" s="234"/>
      <c r="AE29" s="234"/>
      <c r="AF29" s="234"/>
      <c r="AG29" s="234"/>
      <c r="AH29" s="234"/>
      <c r="AI29" s="234"/>
      <c r="AJ29" s="234"/>
      <c r="AK29" s="234"/>
      <c r="AL29" s="234"/>
      <c r="AM29" s="234"/>
      <c r="AN29" s="234"/>
      <c r="AO29" s="234"/>
      <c r="AP29" s="234"/>
      <c r="AQ29" s="234"/>
      <c r="AR29" s="234"/>
      <c r="AS29" s="234"/>
      <c r="AT29" s="234"/>
      <c r="AU29" s="234"/>
      <c r="AV29" s="234"/>
      <c r="AW29" s="234"/>
      <c r="AX29" s="234"/>
      <c r="AY29" s="234"/>
    </row>
    <row r="30" spans="1:51" ht="13.5" customHeight="1" x14ac:dyDescent="0.15">
      <c r="A30" s="225"/>
      <c r="B30" s="225"/>
      <c r="C30" s="225"/>
      <c r="D30" s="227"/>
      <c r="E30" s="227"/>
      <c r="F30" s="227"/>
      <c r="G30" s="235"/>
      <c r="H30" s="235"/>
      <c r="I30" s="235"/>
      <c r="J30" s="235"/>
      <c r="K30" s="235"/>
      <c r="L30" s="235"/>
      <c r="M30" s="235"/>
      <c r="N30" s="235"/>
      <c r="O30" s="235"/>
      <c r="P30" s="235"/>
      <c r="Q30" s="234"/>
      <c r="R30" s="234"/>
      <c r="S30" s="234"/>
      <c r="T30" s="234"/>
      <c r="U30" s="234"/>
      <c r="V30" s="234"/>
      <c r="W30" s="234"/>
      <c r="X30" s="234"/>
      <c r="Y30" s="234"/>
      <c r="Z30" s="234"/>
      <c r="AA30" s="234"/>
      <c r="AB30" s="234"/>
      <c r="AC30" s="234"/>
      <c r="AD30" s="234"/>
      <c r="AE30" s="234"/>
      <c r="AF30" s="234"/>
      <c r="AG30" s="234"/>
      <c r="AH30" s="234"/>
      <c r="AI30" s="234"/>
      <c r="AJ30" s="234"/>
      <c r="AK30" s="234"/>
      <c r="AL30" s="234"/>
      <c r="AM30" s="234"/>
      <c r="AN30" s="234"/>
      <c r="AO30" s="234"/>
      <c r="AP30" s="234"/>
      <c r="AQ30" s="234"/>
      <c r="AR30" s="234"/>
      <c r="AS30" s="234"/>
      <c r="AT30" s="234"/>
      <c r="AU30" s="234"/>
      <c r="AV30" s="234"/>
      <c r="AW30" s="234"/>
      <c r="AX30" s="234"/>
      <c r="AY30" s="234"/>
    </row>
    <row r="31" spans="1:51" ht="13.5" customHeight="1" x14ac:dyDescent="0.15">
      <c r="A31" s="225"/>
      <c r="B31" s="225"/>
      <c r="C31" s="225"/>
      <c r="D31" s="227"/>
      <c r="E31" s="227"/>
      <c r="F31" s="227"/>
      <c r="G31" s="235"/>
      <c r="H31" s="235"/>
      <c r="I31" s="235"/>
      <c r="J31" s="235"/>
      <c r="K31" s="235"/>
      <c r="L31" s="235"/>
      <c r="M31" s="235"/>
      <c r="N31" s="235"/>
      <c r="O31" s="235"/>
      <c r="P31" s="235"/>
      <c r="Q31" s="234"/>
      <c r="R31" s="234"/>
      <c r="S31" s="234"/>
      <c r="T31" s="234"/>
      <c r="U31" s="234"/>
      <c r="V31" s="234"/>
      <c r="W31" s="234"/>
      <c r="X31" s="234"/>
      <c r="Y31" s="234"/>
      <c r="Z31" s="234"/>
      <c r="AA31" s="234"/>
      <c r="AB31" s="234"/>
      <c r="AC31" s="234"/>
      <c r="AD31" s="234"/>
      <c r="AE31" s="234"/>
      <c r="AF31" s="234"/>
      <c r="AG31" s="234"/>
      <c r="AH31" s="234"/>
      <c r="AI31" s="234"/>
      <c r="AJ31" s="234"/>
      <c r="AK31" s="234"/>
      <c r="AL31" s="234"/>
      <c r="AM31" s="234"/>
      <c r="AN31" s="234"/>
      <c r="AO31" s="234"/>
      <c r="AP31" s="234"/>
      <c r="AQ31" s="234"/>
      <c r="AR31" s="234"/>
      <c r="AS31" s="234"/>
      <c r="AT31" s="234"/>
      <c r="AU31" s="234"/>
      <c r="AV31" s="234"/>
      <c r="AW31" s="234"/>
      <c r="AX31" s="234"/>
      <c r="AY31" s="234"/>
    </row>
    <row r="32" spans="1:51" ht="13.5" customHeight="1" x14ac:dyDescent="0.15">
      <c r="A32" s="225"/>
      <c r="B32" s="225"/>
      <c r="C32" s="225"/>
      <c r="D32" s="227"/>
      <c r="E32" s="227"/>
      <c r="F32" s="227"/>
      <c r="G32" s="235"/>
      <c r="H32" s="235"/>
      <c r="I32" s="235"/>
      <c r="J32" s="235"/>
      <c r="K32" s="235"/>
      <c r="L32" s="235"/>
      <c r="M32" s="235"/>
      <c r="N32" s="235"/>
      <c r="O32" s="235"/>
      <c r="P32" s="235"/>
      <c r="Q32" s="234"/>
      <c r="R32" s="234"/>
      <c r="S32" s="234"/>
      <c r="T32" s="234"/>
      <c r="U32" s="234"/>
      <c r="V32" s="234"/>
      <c r="W32" s="234"/>
      <c r="X32" s="234"/>
      <c r="Y32" s="234"/>
      <c r="Z32" s="234"/>
      <c r="AA32" s="234"/>
      <c r="AB32" s="234"/>
      <c r="AC32" s="234"/>
      <c r="AD32" s="234"/>
      <c r="AE32" s="234"/>
      <c r="AF32" s="234"/>
      <c r="AG32" s="234"/>
      <c r="AH32" s="234"/>
      <c r="AI32" s="234"/>
      <c r="AJ32" s="234"/>
      <c r="AK32" s="234"/>
      <c r="AL32" s="234"/>
      <c r="AM32" s="234"/>
      <c r="AN32" s="234"/>
      <c r="AO32" s="234"/>
      <c r="AP32" s="234"/>
      <c r="AQ32" s="234"/>
      <c r="AR32" s="234"/>
      <c r="AS32" s="234"/>
      <c r="AT32" s="234"/>
      <c r="AU32" s="234"/>
      <c r="AV32" s="234"/>
      <c r="AW32" s="234"/>
      <c r="AX32" s="234"/>
      <c r="AY32" s="234"/>
    </row>
    <row r="33" spans="1:51" ht="13.5" customHeight="1" x14ac:dyDescent="0.15">
      <c r="A33" s="225"/>
      <c r="B33" s="225"/>
      <c r="C33" s="225"/>
      <c r="D33" s="227"/>
      <c r="E33" s="227"/>
      <c r="F33" s="227"/>
      <c r="G33" s="235"/>
      <c r="H33" s="235"/>
      <c r="I33" s="235"/>
      <c r="J33" s="235"/>
      <c r="K33" s="235"/>
      <c r="L33" s="235"/>
      <c r="M33" s="235"/>
      <c r="N33" s="235"/>
      <c r="O33" s="235"/>
      <c r="P33" s="235"/>
      <c r="Q33" s="234"/>
      <c r="R33" s="234"/>
      <c r="S33" s="234"/>
      <c r="T33" s="234"/>
      <c r="U33" s="234"/>
      <c r="V33" s="234"/>
      <c r="W33" s="234"/>
      <c r="X33" s="234"/>
      <c r="Y33" s="234"/>
      <c r="Z33" s="234"/>
      <c r="AA33" s="234"/>
      <c r="AB33" s="234"/>
      <c r="AC33" s="234"/>
      <c r="AD33" s="234"/>
      <c r="AE33" s="234"/>
      <c r="AF33" s="234"/>
      <c r="AG33" s="234"/>
      <c r="AH33" s="234"/>
      <c r="AI33" s="234"/>
      <c r="AJ33" s="234"/>
      <c r="AK33" s="234"/>
      <c r="AL33" s="234"/>
      <c r="AM33" s="234"/>
      <c r="AN33" s="234"/>
      <c r="AO33" s="234"/>
      <c r="AP33" s="234"/>
      <c r="AQ33" s="234"/>
      <c r="AR33" s="234"/>
      <c r="AS33" s="234"/>
      <c r="AT33" s="234"/>
      <c r="AU33" s="234"/>
      <c r="AV33" s="234"/>
      <c r="AW33" s="234"/>
      <c r="AX33" s="234"/>
      <c r="AY33" s="234"/>
    </row>
    <row r="34" spans="1:51" ht="13.5" customHeight="1" x14ac:dyDescent="0.15">
      <c r="A34" s="225"/>
      <c r="B34" s="225"/>
      <c r="C34" s="225"/>
      <c r="D34" s="227"/>
      <c r="E34" s="227"/>
      <c r="F34" s="227"/>
      <c r="G34" s="235"/>
      <c r="H34" s="235"/>
      <c r="I34" s="235"/>
      <c r="J34" s="235"/>
      <c r="K34" s="235"/>
      <c r="L34" s="235"/>
      <c r="M34" s="235"/>
      <c r="N34" s="235"/>
      <c r="O34" s="235"/>
      <c r="P34" s="235"/>
      <c r="Q34" s="234"/>
      <c r="R34" s="234"/>
      <c r="S34" s="234"/>
      <c r="T34" s="234"/>
      <c r="U34" s="234"/>
      <c r="V34" s="234"/>
      <c r="W34" s="234"/>
      <c r="X34" s="234"/>
      <c r="Y34" s="234"/>
      <c r="Z34" s="234"/>
      <c r="AA34" s="234"/>
      <c r="AB34" s="234"/>
      <c r="AC34" s="234"/>
      <c r="AD34" s="234"/>
      <c r="AE34" s="234"/>
      <c r="AF34" s="234"/>
      <c r="AG34" s="234"/>
      <c r="AH34" s="234"/>
      <c r="AI34" s="234"/>
      <c r="AJ34" s="234"/>
      <c r="AK34" s="234"/>
      <c r="AL34" s="234"/>
      <c r="AM34" s="234"/>
      <c r="AN34" s="234"/>
      <c r="AO34" s="234"/>
      <c r="AP34" s="234"/>
      <c r="AQ34" s="234"/>
      <c r="AR34" s="234"/>
      <c r="AS34" s="234"/>
      <c r="AT34" s="234"/>
      <c r="AU34" s="234"/>
      <c r="AV34" s="234"/>
      <c r="AW34" s="234"/>
      <c r="AX34" s="234"/>
      <c r="AY34" s="234"/>
    </row>
    <row r="35" spans="1:51" ht="13.5" customHeight="1" x14ac:dyDescent="0.15">
      <c r="A35" s="225"/>
      <c r="B35" s="225"/>
      <c r="C35" s="225"/>
      <c r="D35" s="227"/>
      <c r="E35" s="227"/>
      <c r="F35" s="227"/>
      <c r="G35" s="236"/>
      <c r="H35" s="236"/>
      <c r="I35" s="236"/>
      <c r="J35" s="236"/>
      <c r="K35" s="236"/>
      <c r="L35" s="236"/>
      <c r="M35" s="236"/>
      <c r="N35" s="236"/>
      <c r="O35" s="236"/>
      <c r="P35" s="236"/>
      <c r="Q35" s="234"/>
      <c r="R35" s="234"/>
      <c r="S35" s="234"/>
      <c r="T35" s="234"/>
      <c r="U35" s="234"/>
      <c r="V35" s="234"/>
      <c r="W35" s="234"/>
      <c r="X35" s="234"/>
      <c r="Y35" s="234"/>
      <c r="Z35" s="234"/>
      <c r="AA35" s="234"/>
      <c r="AB35" s="234"/>
      <c r="AC35" s="234"/>
      <c r="AD35" s="234"/>
      <c r="AE35" s="234"/>
      <c r="AF35" s="234"/>
      <c r="AG35" s="234"/>
      <c r="AH35" s="234"/>
      <c r="AI35" s="234"/>
      <c r="AJ35" s="234"/>
      <c r="AK35" s="234"/>
      <c r="AL35" s="234"/>
      <c r="AM35" s="234"/>
      <c r="AN35" s="234"/>
      <c r="AO35" s="234"/>
      <c r="AP35" s="234"/>
      <c r="AQ35" s="234"/>
      <c r="AR35" s="234"/>
      <c r="AS35" s="234"/>
      <c r="AT35" s="234"/>
      <c r="AU35" s="234"/>
      <c r="AV35" s="234"/>
      <c r="AW35" s="234"/>
      <c r="AX35" s="234"/>
      <c r="AY35" s="234"/>
    </row>
    <row r="36" spans="1:51" ht="13.5" customHeight="1" x14ac:dyDescent="0.15">
      <c r="A36" s="225"/>
      <c r="B36" s="225"/>
      <c r="C36" s="225"/>
      <c r="D36" s="225"/>
      <c r="E36" s="225"/>
      <c r="F36" s="225"/>
      <c r="G36" s="232"/>
      <c r="H36" s="232"/>
      <c r="I36" s="232"/>
      <c r="J36" s="232"/>
      <c r="K36" s="232"/>
      <c r="L36" s="232"/>
      <c r="M36" s="232"/>
      <c r="N36" s="232"/>
      <c r="O36" s="232"/>
      <c r="P36" s="232"/>
      <c r="Q36" s="234"/>
      <c r="R36" s="234"/>
      <c r="S36" s="234"/>
      <c r="T36" s="234"/>
      <c r="U36" s="234"/>
      <c r="V36" s="234"/>
      <c r="W36" s="234"/>
      <c r="X36" s="234"/>
      <c r="Y36" s="234"/>
      <c r="Z36" s="234"/>
      <c r="AA36" s="234"/>
      <c r="AB36" s="234"/>
      <c r="AC36" s="234"/>
      <c r="AD36" s="234"/>
      <c r="AE36" s="234"/>
      <c r="AF36" s="234"/>
      <c r="AG36" s="234"/>
      <c r="AH36" s="234"/>
      <c r="AI36" s="234"/>
      <c r="AJ36" s="234"/>
      <c r="AK36" s="234"/>
      <c r="AL36" s="234"/>
      <c r="AM36" s="234"/>
      <c r="AN36" s="234"/>
      <c r="AO36" s="234"/>
      <c r="AP36" s="234"/>
      <c r="AQ36" s="234"/>
      <c r="AR36" s="234"/>
      <c r="AS36" s="234"/>
      <c r="AT36" s="234"/>
      <c r="AU36" s="234"/>
      <c r="AV36" s="234"/>
      <c r="AW36" s="234"/>
      <c r="AX36" s="234"/>
      <c r="AY36" s="234"/>
    </row>
    <row r="37" spans="1:51" ht="13.5" customHeight="1" x14ac:dyDescent="0.15">
      <c r="A37" s="225"/>
      <c r="B37" s="225"/>
      <c r="C37" s="225"/>
      <c r="D37" s="225"/>
      <c r="E37" s="225"/>
      <c r="F37" s="225"/>
      <c r="G37" s="235"/>
      <c r="H37" s="235"/>
      <c r="I37" s="235"/>
      <c r="J37" s="235"/>
      <c r="K37" s="235"/>
      <c r="L37" s="235"/>
      <c r="M37" s="235"/>
      <c r="N37" s="235"/>
      <c r="O37" s="235"/>
      <c r="P37" s="235"/>
      <c r="Q37" s="234"/>
      <c r="R37" s="234"/>
      <c r="S37" s="234"/>
      <c r="T37" s="234"/>
      <c r="U37" s="234"/>
      <c r="V37" s="234"/>
      <c r="W37" s="234"/>
      <c r="X37" s="234"/>
      <c r="Y37" s="234"/>
      <c r="Z37" s="234"/>
      <c r="AA37" s="234"/>
      <c r="AB37" s="234"/>
      <c r="AC37" s="234"/>
      <c r="AD37" s="234"/>
      <c r="AE37" s="234"/>
      <c r="AF37" s="234"/>
      <c r="AG37" s="234"/>
      <c r="AH37" s="234"/>
      <c r="AI37" s="234"/>
      <c r="AJ37" s="234"/>
      <c r="AK37" s="234"/>
      <c r="AL37" s="234"/>
      <c r="AM37" s="234"/>
      <c r="AN37" s="234"/>
      <c r="AO37" s="234"/>
      <c r="AP37" s="234"/>
      <c r="AQ37" s="234"/>
      <c r="AR37" s="234"/>
      <c r="AS37" s="234"/>
      <c r="AT37" s="234"/>
      <c r="AU37" s="234"/>
      <c r="AV37" s="234"/>
      <c r="AW37" s="234"/>
      <c r="AX37" s="234"/>
      <c r="AY37" s="234"/>
    </row>
    <row r="38" spans="1:51" ht="13.5" customHeight="1" x14ac:dyDescent="0.15">
      <c r="A38" s="225"/>
      <c r="B38" s="225"/>
      <c r="C38" s="225"/>
      <c r="D38" s="225"/>
      <c r="E38" s="225"/>
      <c r="F38" s="225"/>
      <c r="G38" s="235"/>
      <c r="H38" s="235"/>
      <c r="I38" s="235"/>
      <c r="J38" s="235"/>
      <c r="K38" s="235"/>
      <c r="L38" s="235"/>
      <c r="M38" s="235"/>
      <c r="N38" s="235"/>
      <c r="O38" s="235"/>
      <c r="P38" s="235"/>
      <c r="Q38" s="234"/>
      <c r="R38" s="234"/>
      <c r="S38" s="234"/>
      <c r="T38" s="234"/>
      <c r="U38" s="234"/>
      <c r="V38" s="234"/>
      <c r="W38" s="234"/>
      <c r="X38" s="234"/>
      <c r="Y38" s="234"/>
      <c r="Z38" s="234"/>
      <c r="AA38" s="234"/>
      <c r="AB38" s="234"/>
      <c r="AC38" s="234"/>
      <c r="AD38" s="234"/>
      <c r="AE38" s="234"/>
      <c r="AF38" s="234"/>
      <c r="AG38" s="234"/>
      <c r="AH38" s="234"/>
      <c r="AI38" s="234"/>
      <c r="AJ38" s="234"/>
      <c r="AK38" s="234"/>
      <c r="AL38" s="234"/>
      <c r="AM38" s="234"/>
      <c r="AN38" s="234"/>
      <c r="AO38" s="234"/>
      <c r="AP38" s="234"/>
      <c r="AQ38" s="234"/>
      <c r="AR38" s="234"/>
      <c r="AS38" s="234"/>
      <c r="AT38" s="234"/>
      <c r="AU38" s="234"/>
      <c r="AV38" s="234"/>
      <c r="AW38" s="234"/>
      <c r="AX38" s="234"/>
      <c r="AY38" s="234"/>
    </row>
    <row r="39" spans="1:51" ht="13.5" customHeight="1" x14ac:dyDescent="0.15">
      <c r="A39" s="225"/>
      <c r="B39" s="225"/>
      <c r="C39" s="225"/>
      <c r="D39" s="225"/>
      <c r="E39" s="225"/>
      <c r="F39" s="225"/>
      <c r="G39" s="235"/>
      <c r="H39" s="235"/>
      <c r="I39" s="235"/>
      <c r="J39" s="235"/>
      <c r="K39" s="235"/>
      <c r="L39" s="235"/>
      <c r="M39" s="235"/>
      <c r="N39" s="235"/>
      <c r="O39" s="235"/>
      <c r="P39" s="235"/>
      <c r="Q39" s="234"/>
      <c r="R39" s="234"/>
      <c r="S39" s="234"/>
      <c r="T39" s="234"/>
      <c r="U39" s="234"/>
      <c r="V39" s="234"/>
      <c r="W39" s="234"/>
      <c r="X39" s="234"/>
      <c r="Y39" s="234"/>
      <c r="Z39" s="234"/>
      <c r="AA39" s="234"/>
      <c r="AB39" s="234"/>
      <c r="AC39" s="234"/>
      <c r="AD39" s="234"/>
      <c r="AE39" s="234"/>
      <c r="AF39" s="234"/>
      <c r="AG39" s="234"/>
      <c r="AH39" s="234"/>
      <c r="AI39" s="234"/>
      <c r="AJ39" s="234"/>
      <c r="AK39" s="234"/>
      <c r="AL39" s="234"/>
      <c r="AM39" s="234"/>
      <c r="AN39" s="234"/>
      <c r="AO39" s="234"/>
      <c r="AP39" s="234"/>
      <c r="AQ39" s="234"/>
      <c r="AR39" s="234"/>
      <c r="AS39" s="234"/>
      <c r="AT39" s="234"/>
      <c r="AU39" s="234"/>
      <c r="AV39" s="234"/>
      <c r="AW39" s="234"/>
      <c r="AX39" s="234"/>
      <c r="AY39" s="234"/>
    </row>
    <row r="40" spans="1:51" ht="13.5" customHeight="1" x14ac:dyDescent="0.15">
      <c r="A40" s="225"/>
      <c r="B40" s="225"/>
      <c r="C40" s="225"/>
      <c r="D40" s="225"/>
      <c r="E40" s="225"/>
      <c r="F40" s="225"/>
      <c r="G40" s="235"/>
      <c r="H40" s="235"/>
      <c r="I40" s="235"/>
      <c r="J40" s="235"/>
      <c r="K40" s="235"/>
      <c r="L40" s="235"/>
      <c r="M40" s="235"/>
      <c r="N40" s="235"/>
      <c r="O40" s="235"/>
      <c r="P40" s="235"/>
      <c r="Q40" s="234"/>
      <c r="R40" s="234"/>
      <c r="S40" s="234"/>
      <c r="T40" s="234"/>
      <c r="U40" s="234"/>
      <c r="V40" s="234"/>
      <c r="W40" s="234"/>
      <c r="X40" s="234"/>
      <c r="Y40" s="234"/>
      <c r="Z40" s="234"/>
      <c r="AA40" s="234"/>
      <c r="AB40" s="234"/>
      <c r="AC40" s="234"/>
      <c r="AD40" s="234"/>
      <c r="AE40" s="234"/>
      <c r="AF40" s="234"/>
      <c r="AG40" s="234"/>
      <c r="AH40" s="234"/>
      <c r="AI40" s="234"/>
      <c r="AJ40" s="234"/>
      <c r="AK40" s="234"/>
      <c r="AL40" s="234"/>
      <c r="AM40" s="234"/>
      <c r="AN40" s="234"/>
      <c r="AO40" s="234"/>
      <c r="AP40" s="234"/>
      <c r="AQ40" s="234"/>
      <c r="AR40" s="234"/>
      <c r="AS40" s="234"/>
      <c r="AT40" s="234"/>
      <c r="AU40" s="234"/>
      <c r="AV40" s="234"/>
      <c r="AW40" s="234"/>
      <c r="AX40" s="234"/>
      <c r="AY40" s="234"/>
    </row>
    <row r="41" spans="1:51" ht="13.5" customHeight="1" x14ac:dyDescent="0.15">
      <c r="A41" s="225"/>
      <c r="B41" s="225"/>
      <c r="C41" s="225"/>
      <c r="D41" s="225"/>
      <c r="E41" s="225"/>
      <c r="F41" s="225"/>
      <c r="G41" s="235"/>
      <c r="H41" s="235"/>
      <c r="I41" s="235"/>
      <c r="J41" s="235"/>
      <c r="K41" s="235"/>
      <c r="L41" s="235"/>
      <c r="M41" s="235"/>
      <c r="N41" s="235"/>
      <c r="O41" s="235"/>
      <c r="P41" s="235"/>
      <c r="Q41" s="234"/>
      <c r="R41" s="234"/>
      <c r="S41" s="234"/>
      <c r="T41" s="234"/>
      <c r="U41" s="234"/>
      <c r="V41" s="234"/>
      <c r="W41" s="234"/>
      <c r="X41" s="234"/>
      <c r="Y41" s="234"/>
      <c r="Z41" s="234"/>
      <c r="AA41" s="234"/>
      <c r="AB41" s="234"/>
      <c r="AC41" s="234"/>
      <c r="AD41" s="234"/>
      <c r="AE41" s="234"/>
      <c r="AF41" s="234"/>
      <c r="AG41" s="234"/>
      <c r="AH41" s="234"/>
      <c r="AI41" s="234"/>
      <c r="AJ41" s="234"/>
      <c r="AK41" s="234"/>
      <c r="AL41" s="234"/>
      <c r="AM41" s="234"/>
      <c r="AN41" s="234"/>
      <c r="AO41" s="234"/>
      <c r="AP41" s="234"/>
      <c r="AQ41" s="234"/>
      <c r="AR41" s="234"/>
      <c r="AS41" s="234"/>
      <c r="AT41" s="234"/>
      <c r="AU41" s="234"/>
      <c r="AV41" s="234"/>
      <c r="AW41" s="234"/>
      <c r="AX41" s="234"/>
      <c r="AY41" s="234"/>
    </row>
    <row r="42" spans="1:51" ht="13.5" customHeight="1" x14ac:dyDescent="0.15">
      <c r="A42" s="225"/>
      <c r="B42" s="225"/>
      <c r="C42" s="225"/>
      <c r="D42" s="225"/>
      <c r="E42" s="225"/>
      <c r="F42" s="225"/>
      <c r="G42" s="235"/>
      <c r="H42" s="235"/>
      <c r="I42" s="235"/>
      <c r="J42" s="235"/>
      <c r="K42" s="235"/>
      <c r="L42" s="235"/>
      <c r="M42" s="235"/>
      <c r="N42" s="235"/>
      <c r="O42" s="235"/>
      <c r="P42" s="235"/>
      <c r="Q42" s="234"/>
      <c r="R42" s="234"/>
      <c r="S42" s="234"/>
      <c r="T42" s="234"/>
      <c r="U42" s="234"/>
      <c r="V42" s="234"/>
      <c r="W42" s="234"/>
      <c r="X42" s="234"/>
      <c r="Y42" s="234"/>
      <c r="Z42" s="234"/>
      <c r="AA42" s="234"/>
      <c r="AB42" s="234"/>
      <c r="AC42" s="234"/>
      <c r="AD42" s="234"/>
      <c r="AE42" s="234"/>
      <c r="AF42" s="234"/>
      <c r="AG42" s="234"/>
      <c r="AH42" s="234"/>
      <c r="AI42" s="234"/>
      <c r="AJ42" s="234"/>
      <c r="AK42" s="234"/>
      <c r="AL42" s="234"/>
      <c r="AM42" s="234"/>
      <c r="AN42" s="234"/>
      <c r="AO42" s="234"/>
      <c r="AP42" s="234"/>
      <c r="AQ42" s="234"/>
      <c r="AR42" s="234"/>
      <c r="AS42" s="234"/>
      <c r="AT42" s="234"/>
      <c r="AU42" s="234"/>
      <c r="AV42" s="234"/>
      <c r="AW42" s="234"/>
      <c r="AX42" s="234"/>
      <c r="AY42" s="234"/>
    </row>
    <row r="43" spans="1:51" ht="13.5" customHeight="1" x14ac:dyDescent="0.15">
      <c r="A43" s="225"/>
      <c r="B43" s="225"/>
      <c r="C43" s="225"/>
      <c r="D43" s="225"/>
      <c r="E43" s="225"/>
      <c r="F43" s="225"/>
      <c r="G43" s="235"/>
      <c r="H43" s="235"/>
      <c r="I43" s="235"/>
      <c r="J43" s="235"/>
      <c r="K43" s="235"/>
      <c r="L43" s="235"/>
      <c r="M43" s="235"/>
      <c r="N43" s="235"/>
      <c r="O43" s="235"/>
      <c r="P43" s="235"/>
      <c r="Q43" s="234"/>
      <c r="R43" s="234"/>
      <c r="S43" s="234"/>
      <c r="T43" s="234"/>
      <c r="U43" s="234"/>
      <c r="V43" s="234"/>
      <c r="W43" s="234"/>
      <c r="X43" s="234"/>
      <c r="Y43" s="234"/>
      <c r="Z43" s="234"/>
      <c r="AA43" s="234"/>
      <c r="AB43" s="234"/>
      <c r="AC43" s="234"/>
      <c r="AD43" s="234"/>
      <c r="AE43" s="234"/>
      <c r="AF43" s="234"/>
      <c r="AG43" s="234"/>
      <c r="AH43" s="234"/>
      <c r="AI43" s="234"/>
      <c r="AJ43" s="234"/>
      <c r="AK43" s="234"/>
      <c r="AL43" s="234"/>
      <c r="AM43" s="234"/>
      <c r="AN43" s="234"/>
      <c r="AO43" s="234"/>
      <c r="AP43" s="234"/>
      <c r="AQ43" s="234"/>
      <c r="AR43" s="234"/>
      <c r="AS43" s="234"/>
      <c r="AT43" s="234"/>
      <c r="AU43" s="234"/>
      <c r="AV43" s="234"/>
      <c r="AW43" s="234"/>
      <c r="AX43" s="234"/>
      <c r="AY43" s="234"/>
    </row>
    <row r="44" spans="1:51" ht="13.5" customHeight="1" x14ac:dyDescent="0.15">
      <c r="A44" s="225"/>
      <c r="B44" s="225"/>
      <c r="C44" s="225"/>
      <c r="D44" s="225"/>
      <c r="E44" s="225"/>
      <c r="F44" s="225"/>
      <c r="G44" s="235"/>
      <c r="H44" s="235"/>
      <c r="I44" s="235"/>
      <c r="J44" s="235"/>
      <c r="K44" s="235"/>
      <c r="L44" s="235"/>
      <c r="M44" s="235"/>
      <c r="N44" s="235"/>
      <c r="O44" s="235"/>
      <c r="P44" s="235"/>
      <c r="Q44" s="234"/>
      <c r="R44" s="234"/>
      <c r="S44" s="234"/>
      <c r="T44" s="234"/>
      <c r="U44" s="234"/>
      <c r="V44" s="234"/>
      <c r="W44" s="234"/>
      <c r="X44" s="234"/>
      <c r="Y44" s="234"/>
      <c r="Z44" s="234"/>
      <c r="AA44" s="234"/>
      <c r="AB44" s="234"/>
      <c r="AC44" s="234"/>
      <c r="AD44" s="234"/>
      <c r="AE44" s="234"/>
      <c r="AF44" s="234"/>
      <c r="AG44" s="234"/>
      <c r="AH44" s="234"/>
      <c r="AI44" s="234"/>
      <c r="AJ44" s="234"/>
      <c r="AK44" s="234"/>
      <c r="AL44" s="234"/>
      <c r="AM44" s="234"/>
      <c r="AN44" s="234"/>
      <c r="AO44" s="234"/>
      <c r="AP44" s="234"/>
      <c r="AQ44" s="234"/>
      <c r="AR44" s="234"/>
      <c r="AS44" s="234"/>
      <c r="AT44" s="234"/>
      <c r="AU44" s="234"/>
      <c r="AV44" s="234"/>
      <c r="AW44" s="234"/>
      <c r="AX44" s="234"/>
      <c r="AY44" s="234"/>
    </row>
    <row r="45" spans="1:51" ht="13.5" customHeight="1" x14ac:dyDescent="0.15">
      <c r="A45" s="225"/>
      <c r="B45" s="225"/>
      <c r="C45" s="225"/>
      <c r="D45" s="225"/>
      <c r="E45" s="225"/>
      <c r="F45" s="225"/>
      <c r="G45" s="235"/>
      <c r="H45" s="235"/>
      <c r="I45" s="235"/>
      <c r="J45" s="235"/>
      <c r="K45" s="235"/>
      <c r="L45" s="235"/>
      <c r="M45" s="235"/>
      <c r="N45" s="235"/>
      <c r="O45" s="235"/>
      <c r="P45" s="235"/>
      <c r="Q45" s="234"/>
      <c r="R45" s="234"/>
      <c r="S45" s="234"/>
      <c r="T45" s="234"/>
      <c r="U45" s="234"/>
      <c r="V45" s="234"/>
      <c r="W45" s="234"/>
      <c r="X45" s="234"/>
      <c r="Y45" s="234"/>
      <c r="Z45" s="234"/>
      <c r="AA45" s="234"/>
      <c r="AB45" s="234"/>
      <c r="AC45" s="234"/>
      <c r="AD45" s="234"/>
      <c r="AE45" s="234"/>
      <c r="AF45" s="234"/>
      <c r="AG45" s="234"/>
      <c r="AH45" s="234"/>
      <c r="AI45" s="234"/>
      <c r="AJ45" s="234"/>
      <c r="AK45" s="234"/>
      <c r="AL45" s="234"/>
      <c r="AM45" s="234"/>
      <c r="AN45" s="234"/>
      <c r="AO45" s="234"/>
      <c r="AP45" s="234"/>
      <c r="AQ45" s="234"/>
      <c r="AR45" s="234"/>
      <c r="AS45" s="234"/>
      <c r="AT45" s="234"/>
      <c r="AU45" s="234"/>
      <c r="AV45" s="234"/>
      <c r="AW45" s="234"/>
      <c r="AX45" s="234"/>
      <c r="AY45" s="234"/>
    </row>
    <row r="46" spans="1:51" ht="13.5" customHeight="1" x14ac:dyDescent="0.15">
      <c r="A46" s="225"/>
      <c r="B46" s="225"/>
      <c r="C46" s="225"/>
      <c r="D46" s="225"/>
      <c r="E46" s="225"/>
      <c r="F46" s="225"/>
      <c r="G46" s="232"/>
      <c r="H46" s="232"/>
      <c r="I46" s="232"/>
      <c r="J46" s="232"/>
      <c r="K46" s="232"/>
      <c r="L46" s="232"/>
      <c r="M46" s="232"/>
      <c r="N46" s="232"/>
      <c r="O46" s="232"/>
      <c r="P46" s="232"/>
      <c r="Q46" s="234"/>
      <c r="R46" s="234"/>
      <c r="S46" s="234"/>
      <c r="T46" s="234"/>
      <c r="U46" s="234"/>
      <c r="V46" s="234"/>
      <c r="W46" s="234"/>
      <c r="X46" s="234"/>
      <c r="Y46" s="234"/>
      <c r="Z46" s="234"/>
      <c r="AA46" s="234"/>
      <c r="AB46" s="234"/>
      <c r="AC46" s="234"/>
      <c r="AD46" s="234"/>
      <c r="AE46" s="234"/>
      <c r="AF46" s="234"/>
      <c r="AG46" s="234"/>
      <c r="AH46" s="234"/>
      <c r="AI46" s="234"/>
      <c r="AJ46" s="234"/>
      <c r="AK46" s="234"/>
      <c r="AL46" s="234"/>
      <c r="AM46" s="234"/>
      <c r="AN46" s="234"/>
      <c r="AO46" s="234"/>
      <c r="AP46" s="234"/>
      <c r="AQ46" s="234"/>
      <c r="AR46" s="234"/>
      <c r="AS46" s="234"/>
      <c r="AT46" s="234"/>
      <c r="AU46" s="234"/>
      <c r="AV46" s="234"/>
      <c r="AW46" s="234"/>
      <c r="AX46" s="234"/>
      <c r="AY46" s="234"/>
    </row>
    <row r="47" spans="1:51" ht="13.5" customHeight="1" x14ac:dyDescent="0.15">
      <c r="A47" s="225"/>
      <c r="B47" s="225"/>
      <c r="C47" s="225"/>
      <c r="D47" s="225"/>
      <c r="E47" s="225"/>
      <c r="F47" s="225"/>
      <c r="G47" s="232"/>
      <c r="H47" s="233"/>
      <c r="I47" s="233"/>
      <c r="J47" s="233"/>
      <c r="K47" s="233"/>
      <c r="L47" s="233"/>
      <c r="M47" s="233"/>
      <c r="N47" s="233"/>
      <c r="O47" s="233"/>
      <c r="P47" s="233"/>
      <c r="Q47" s="234"/>
      <c r="R47" s="234"/>
      <c r="S47" s="234"/>
      <c r="T47" s="234"/>
      <c r="U47" s="234"/>
      <c r="V47" s="234"/>
      <c r="W47" s="234"/>
      <c r="X47" s="234"/>
      <c r="Y47" s="234"/>
      <c r="Z47" s="234"/>
      <c r="AA47" s="234"/>
      <c r="AB47" s="234"/>
      <c r="AC47" s="234"/>
      <c r="AD47" s="234"/>
      <c r="AE47" s="234"/>
      <c r="AF47" s="234"/>
      <c r="AG47" s="234"/>
      <c r="AH47" s="234"/>
      <c r="AI47" s="234"/>
      <c r="AJ47" s="234"/>
      <c r="AK47" s="234"/>
      <c r="AL47" s="234"/>
      <c r="AM47" s="234"/>
      <c r="AN47" s="234"/>
      <c r="AO47" s="234"/>
      <c r="AP47" s="234"/>
      <c r="AQ47" s="234"/>
      <c r="AR47" s="234"/>
      <c r="AS47" s="234"/>
      <c r="AT47" s="234"/>
      <c r="AU47" s="234"/>
      <c r="AV47" s="234"/>
      <c r="AW47" s="234"/>
      <c r="AX47" s="234"/>
      <c r="AY47" s="234"/>
    </row>
    <row r="48" spans="1:51" ht="13.5" customHeight="1" x14ac:dyDescent="0.15">
      <c r="A48" s="225"/>
      <c r="B48" s="225"/>
      <c r="C48" s="225"/>
      <c r="D48" s="225"/>
      <c r="E48" s="225"/>
      <c r="F48" s="225"/>
      <c r="G48" s="232"/>
      <c r="H48" s="233"/>
      <c r="I48" s="233"/>
      <c r="J48" s="233"/>
      <c r="K48" s="233"/>
      <c r="L48" s="233"/>
      <c r="M48" s="233"/>
      <c r="N48" s="233"/>
      <c r="O48" s="233"/>
      <c r="P48" s="233"/>
      <c r="Q48" s="234"/>
      <c r="R48" s="234"/>
      <c r="S48" s="234"/>
      <c r="T48" s="234"/>
      <c r="U48" s="234"/>
      <c r="V48" s="234"/>
      <c r="W48" s="234"/>
      <c r="X48" s="234"/>
      <c r="Y48" s="234"/>
      <c r="Z48" s="234"/>
      <c r="AA48" s="234"/>
      <c r="AB48" s="234"/>
      <c r="AC48" s="234"/>
      <c r="AD48" s="234"/>
      <c r="AE48" s="234"/>
      <c r="AF48" s="234"/>
      <c r="AG48" s="234"/>
      <c r="AH48" s="234"/>
      <c r="AI48" s="234"/>
      <c r="AJ48" s="234"/>
      <c r="AK48" s="234"/>
      <c r="AL48" s="234"/>
      <c r="AM48" s="234"/>
      <c r="AN48" s="234"/>
      <c r="AO48" s="234"/>
      <c r="AP48" s="234"/>
      <c r="AQ48" s="234"/>
      <c r="AR48" s="234"/>
      <c r="AS48" s="234"/>
      <c r="AT48" s="234"/>
      <c r="AU48" s="234"/>
      <c r="AV48" s="234"/>
      <c r="AW48" s="234"/>
      <c r="AX48" s="234"/>
      <c r="AY48" s="234"/>
    </row>
    <row r="49" spans="1:51" ht="13.5" customHeight="1" x14ac:dyDescent="0.15">
      <c r="A49" s="225"/>
      <c r="B49" s="225"/>
      <c r="C49" s="225"/>
      <c r="D49" s="225"/>
      <c r="E49" s="225"/>
      <c r="F49" s="225"/>
      <c r="G49" s="232"/>
      <c r="H49" s="233"/>
      <c r="I49" s="233"/>
      <c r="J49" s="233"/>
      <c r="K49" s="233"/>
      <c r="L49" s="233"/>
      <c r="M49" s="233"/>
      <c r="N49" s="233"/>
      <c r="O49" s="233"/>
      <c r="P49" s="233"/>
      <c r="Q49" s="234"/>
      <c r="R49" s="234"/>
      <c r="S49" s="234"/>
      <c r="T49" s="234"/>
      <c r="U49" s="234"/>
      <c r="V49" s="234"/>
      <c r="W49" s="234"/>
      <c r="X49" s="234"/>
      <c r="Y49" s="234"/>
      <c r="Z49" s="234"/>
      <c r="AA49" s="234"/>
      <c r="AB49" s="234"/>
      <c r="AC49" s="234"/>
      <c r="AD49" s="234"/>
      <c r="AE49" s="234"/>
      <c r="AF49" s="234"/>
      <c r="AG49" s="234"/>
      <c r="AH49" s="234"/>
      <c r="AI49" s="234"/>
      <c r="AJ49" s="234"/>
      <c r="AK49" s="234"/>
      <c r="AL49" s="234"/>
      <c r="AM49" s="234"/>
      <c r="AN49" s="234"/>
      <c r="AO49" s="234"/>
      <c r="AP49" s="234"/>
      <c r="AQ49" s="234"/>
      <c r="AR49" s="234"/>
      <c r="AS49" s="234"/>
      <c r="AT49" s="234"/>
      <c r="AU49" s="234"/>
      <c r="AV49" s="234"/>
      <c r="AW49" s="234"/>
      <c r="AX49" s="234"/>
      <c r="AY49" s="234"/>
    </row>
    <row r="50" spans="1:51" ht="13.5" customHeight="1" x14ac:dyDescent="0.15">
      <c r="A50" s="225"/>
      <c r="B50" s="225"/>
      <c r="C50" s="225"/>
      <c r="D50" s="225"/>
      <c r="E50" s="225"/>
      <c r="F50" s="225"/>
      <c r="G50" s="229"/>
      <c r="H50" s="230"/>
      <c r="I50" s="230"/>
      <c r="J50" s="230"/>
      <c r="K50" s="230"/>
      <c r="L50" s="230"/>
      <c r="M50" s="230"/>
      <c r="N50" s="230"/>
      <c r="O50" s="230"/>
      <c r="P50" s="230"/>
      <c r="Q50" s="231"/>
      <c r="R50" s="231"/>
      <c r="S50" s="231"/>
      <c r="T50" s="231"/>
      <c r="U50" s="231"/>
      <c r="V50" s="231"/>
      <c r="W50" s="231"/>
      <c r="X50" s="231"/>
      <c r="Y50" s="231"/>
      <c r="Z50" s="231"/>
      <c r="AA50" s="231"/>
      <c r="AB50" s="231"/>
      <c r="AC50" s="231"/>
      <c r="AD50" s="231"/>
      <c r="AE50" s="231"/>
      <c r="AF50" s="231"/>
      <c r="AG50" s="231"/>
      <c r="AH50" s="231"/>
      <c r="AI50" s="231"/>
      <c r="AJ50" s="231"/>
      <c r="AK50" s="231"/>
      <c r="AL50" s="231"/>
      <c r="AM50" s="231"/>
      <c r="AN50" s="231"/>
      <c r="AO50" s="231"/>
      <c r="AP50" s="231"/>
      <c r="AQ50" s="231"/>
      <c r="AR50" s="231"/>
      <c r="AS50" s="231"/>
      <c r="AT50" s="231"/>
      <c r="AU50" s="231"/>
      <c r="AV50" s="231"/>
      <c r="AW50" s="231"/>
      <c r="AX50" s="231"/>
      <c r="AY50" s="231"/>
    </row>
    <row r="51" spans="1:51" ht="13.5" customHeight="1" x14ac:dyDescent="0.15">
      <c r="A51" s="225"/>
      <c r="B51" s="225"/>
      <c r="C51" s="225"/>
      <c r="D51" s="229"/>
      <c r="E51" s="229"/>
      <c r="F51" s="229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1"/>
      <c r="R51" s="231"/>
      <c r="S51" s="231"/>
      <c r="T51" s="231"/>
      <c r="U51" s="231"/>
      <c r="V51" s="231"/>
      <c r="W51" s="231"/>
      <c r="X51" s="231"/>
      <c r="Y51" s="231"/>
      <c r="Z51" s="231"/>
      <c r="AA51" s="231"/>
      <c r="AB51" s="231"/>
      <c r="AC51" s="231"/>
      <c r="AD51" s="231"/>
      <c r="AE51" s="231"/>
      <c r="AF51" s="231"/>
      <c r="AG51" s="231"/>
      <c r="AH51" s="231"/>
      <c r="AI51" s="231"/>
      <c r="AJ51" s="231"/>
      <c r="AK51" s="231"/>
      <c r="AL51" s="231"/>
      <c r="AM51" s="231"/>
      <c r="AN51" s="231"/>
      <c r="AO51" s="231"/>
      <c r="AP51" s="231"/>
      <c r="AQ51" s="231"/>
      <c r="AR51" s="231"/>
      <c r="AS51" s="231"/>
      <c r="AT51" s="231"/>
      <c r="AU51" s="231"/>
      <c r="AV51" s="231"/>
      <c r="AW51" s="231"/>
      <c r="AX51" s="231"/>
      <c r="AY51" s="231"/>
    </row>
    <row r="52" spans="1:51" ht="14.25" customHeight="1" x14ac:dyDescent="0.15">
      <c r="A52" s="60"/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61"/>
    </row>
    <row r="53" spans="1:51" ht="6.75" customHeight="1" x14ac:dyDescent="0.15">
      <c r="A53" s="62"/>
      <c r="B53" s="59"/>
      <c r="C53" s="59"/>
      <c r="D53" s="59"/>
      <c r="E53" s="59"/>
      <c r="F53" s="59"/>
      <c r="G53" s="59"/>
      <c r="H53" s="59"/>
      <c r="I53" s="59"/>
      <c r="J53" s="61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</row>
    <row r="54" spans="1:51" ht="12" customHeight="1" x14ac:dyDescent="0.15">
      <c r="A54" s="63"/>
      <c r="B54" s="64"/>
      <c r="C54" s="64"/>
      <c r="D54" s="64"/>
      <c r="E54" s="65"/>
      <c r="F54" s="65"/>
      <c r="G54" s="65"/>
      <c r="H54" s="65"/>
      <c r="I54" s="65"/>
      <c r="J54" s="65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</row>
    <row r="55" spans="1:51" ht="13.5" customHeight="1" x14ac:dyDescent="0.15">
      <c r="A55" s="59"/>
      <c r="B55" s="65"/>
      <c r="C55" s="47"/>
      <c r="D55" s="47"/>
      <c r="E55" s="47"/>
      <c r="F55" s="47"/>
      <c r="G55" s="47"/>
      <c r="H55" s="47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81"/>
      <c r="AT55" s="81"/>
      <c r="AU55" s="81"/>
      <c r="AV55" s="81"/>
      <c r="AW55" s="81"/>
      <c r="AX55" s="81"/>
      <c r="AY55" s="81"/>
    </row>
    <row r="56" spans="1:51" ht="18.75" customHeight="1" x14ac:dyDescent="0.15">
      <c r="A56" s="226"/>
      <c r="B56" s="226"/>
      <c r="C56" s="226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226"/>
      <c r="P56" s="228"/>
      <c r="Q56" s="228"/>
      <c r="R56" s="228"/>
      <c r="S56" s="228"/>
      <c r="T56" s="228"/>
      <c r="U56" s="228"/>
      <c r="V56" s="226"/>
      <c r="W56" s="226"/>
      <c r="X56" s="226"/>
      <c r="Y56" s="226"/>
      <c r="Z56" s="226"/>
      <c r="AA56" s="226"/>
      <c r="AB56" s="226"/>
      <c r="AC56" s="226"/>
      <c r="AD56" s="226"/>
      <c r="AE56" s="226"/>
      <c r="AF56" s="226"/>
      <c r="AG56" s="226"/>
      <c r="AH56" s="226"/>
      <c r="AI56" s="226"/>
      <c r="AJ56" s="226"/>
      <c r="AK56" s="226"/>
      <c r="AL56" s="226"/>
      <c r="AM56" s="226"/>
      <c r="AN56" s="226"/>
      <c r="AO56" s="226"/>
      <c r="AP56" s="226"/>
      <c r="AQ56" s="226"/>
      <c r="AR56" s="226"/>
      <c r="AS56" s="226"/>
      <c r="AT56" s="226"/>
      <c r="AU56" s="226"/>
      <c r="AV56" s="226"/>
      <c r="AW56" s="226"/>
      <c r="AX56" s="226"/>
      <c r="AY56" s="226"/>
    </row>
    <row r="57" spans="1:51" ht="18.75" customHeight="1" x14ac:dyDescent="0.15">
      <c r="A57" s="226"/>
      <c r="B57" s="226"/>
      <c r="C57" s="226"/>
      <c r="D57" s="226"/>
      <c r="E57" s="226"/>
      <c r="F57" s="226"/>
      <c r="G57" s="226"/>
      <c r="H57" s="226"/>
      <c r="I57" s="226"/>
      <c r="J57" s="226"/>
      <c r="K57" s="226"/>
      <c r="L57" s="226"/>
      <c r="M57" s="226"/>
      <c r="N57" s="226"/>
      <c r="O57" s="226"/>
      <c r="P57" s="228"/>
      <c r="Q57" s="228"/>
      <c r="R57" s="228"/>
      <c r="S57" s="228"/>
      <c r="T57" s="228"/>
      <c r="U57" s="228"/>
      <c r="V57" s="228"/>
      <c r="W57" s="228"/>
      <c r="X57" s="228"/>
      <c r="Y57" s="228"/>
      <c r="Z57" s="228"/>
      <c r="AA57" s="228"/>
      <c r="AB57" s="228"/>
      <c r="AC57" s="228"/>
      <c r="AD57" s="228"/>
      <c r="AE57" s="228"/>
      <c r="AF57" s="228"/>
      <c r="AG57" s="228"/>
      <c r="AH57" s="228"/>
      <c r="AI57" s="228"/>
      <c r="AJ57" s="228"/>
      <c r="AK57" s="228"/>
      <c r="AL57" s="228"/>
      <c r="AM57" s="228"/>
      <c r="AN57" s="228"/>
      <c r="AO57" s="228"/>
      <c r="AP57" s="228"/>
      <c r="AQ57" s="228"/>
      <c r="AR57" s="228"/>
      <c r="AS57" s="228"/>
      <c r="AT57" s="228"/>
      <c r="AU57" s="228"/>
      <c r="AV57" s="228"/>
      <c r="AW57" s="228"/>
      <c r="AX57" s="228"/>
      <c r="AY57" s="228"/>
    </row>
    <row r="58" spans="1:51" ht="18.75" customHeight="1" x14ac:dyDescent="0.15">
      <c r="A58" s="226"/>
      <c r="B58" s="226"/>
      <c r="C58" s="226"/>
      <c r="D58" s="226"/>
      <c r="E58" s="226"/>
      <c r="F58" s="226"/>
      <c r="G58" s="226"/>
      <c r="H58" s="226"/>
      <c r="I58" s="226"/>
      <c r="J58" s="226"/>
      <c r="K58" s="226"/>
      <c r="L58" s="226"/>
      <c r="M58" s="226"/>
      <c r="N58" s="226"/>
      <c r="O58" s="226"/>
      <c r="P58" s="228"/>
      <c r="Q58" s="228"/>
      <c r="R58" s="228"/>
      <c r="S58" s="228"/>
      <c r="T58" s="228"/>
      <c r="U58" s="228"/>
      <c r="V58" s="228"/>
      <c r="W58" s="228"/>
      <c r="X58" s="228"/>
      <c r="Y58" s="228"/>
      <c r="Z58" s="228"/>
      <c r="AA58" s="228"/>
      <c r="AB58" s="228"/>
      <c r="AC58" s="228"/>
      <c r="AD58" s="228"/>
      <c r="AE58" s="228"/>
      <c r="AF58" s="228"/>
      <c r="AG58" s="228"/>
      <c r="AH58" s="228"/>
      <c r="AI58" s="228"/>
      <c r="AJ58" s="228"/>
      <c r="AK58" s="228"/>
      <c r="AL58" s="228"/>
      <c r="AM58" s="228"/>
      <c r="AN58" s="228"/>
      <c r="AO58" s="228"/>
      <c r="AP58" s="228"/>
      <c r="AQ58" s="228"/>
      <c r="AR58" s="228"/>
      <c r="AS58" s="228"/>
      <c r="AT58" s="228"/>
      <c r="AU58" s="228"/>
      <c r="AV58" s="228"/>
      <c r="AW58" s="228"/>
      <c r="AX58" s="228"/>
      <c r="AY58" s="228"/>
    </row>
    <row r="59" spans="1:51" ht="13.5" customHeight="1" x14ac:dyDescent="0.15">
      <c r="A59" s="225"/>
      <c r="B59" s="225"/>
      <c r="C59" s="225"/>
      <c r="D59" s="225"/>
      <c r="E59" s="235"/>
      <c r="F59" s="235"/>
      <c r="G59" s="235"/>
      <c r="H59" s="235"/>
      <c r="I59" s="235"/>
      <c r="J59" s="235"/>
      <c r="K59" s="235"/>
      <c r="L59" s="235"/>
      <c r="M59" s="235"/>
      <c r="N59" s="235"/>
      <c r="O59" s="235"/>
      <c r="P59" s="231"/>
      <c r="Q59" s="231"/>
      <c r="R59" s="231"/>
      <c r="S59" s="231"/>
      <c r="T59" s="231"/>
      <c r="U59" s="231"/>
      <c r="V59" s="231"/>
      <c r="W59" s="231"/>
      <c r="X59" s="231"/>
      <c r="Y59" s="231"/>
      <c r="Z59" s="231"/>
      <c r="AA59" s="231"/>
      <c r="AB59" s="231"/>
      <c r="AC59" s="231"/>
      <c r="AD59" s="231"/>
      <c r="AE59" s="231"/>
      <c r="AF59" s="231"/>
      <c r="AG59" s="231"/>
      <c r="AH59" s="231"/>
      <c r="AI59" s="231"/>
      <c r="AJ59" s="231"/>
      <c r="AK59" s="231"/>
      <c r="AL59" s="231"/>
      <c r="AM59" s="231"/>
      <c r="AN59" s="231"/>
      <c r="AO59" s="231"/>
      <c r="AP59" s="231"/>
      <c r="AQ59" s="231"/>
      <c r="AR59" s="231"/>
      <c r="AS59" s="231"/>
      <c r="AT59" s="231"/>
      <c r="AU59" s="231"/>
      <c r="AV59" s="231"/>
      <c r="AW59" s="231"/>
      <c r="AX59" s="231"/>
      <c r="AY59" s="231"/>
    </row>
    <row r="60" spans="1:51" ht="13.5" customHeight="1" x14ac:dyDescent="0.15">
      <c r="A60" s="225"/>
      <c r="B60" s="225"/>
      <c r="C60" s="225"/>
      <c r="D60" s="225"/>
      <c r="E60" s="235"/>
      <c r="F60" s="235"/>
      <c r="G60" s="235"/>
      <c r="H60" s="235"/>
      <c r="I60" s="235"/>
      <c r="J60" s="235"/>
      <c r="K60" s="235"/>
      <c r="L60" s="235"/>
      <c r="M60" s="235"/>
      <c r="N60" s="235"/>
      <c r="O60" s="235"/>
      <c r="P60" s="231"/>
      <c r="Q60" s="231"/>
      <c r="R60" s="231"/>
      <c r="S60" s="231"/>
      <c r="T60" s="231"/>
      <c r="U60" s="231"/>
      <c r="V60" s="231"/>
      <c r="W60" s="231"/>
      <c r="X60" s="231"/>
      <c r="Y60" s="231"/>
      <c r="Z60" s="231"/>
      <c r="AA60" s="231"/>
      <c r="AB60" s="231"/>
      <c r="AC60" s="231"/>
      <c r="AD60" s="231"/>
      <c r="AE60" s="231"/>
      <c r="AF60" s="231"/>
      <c r="AG60" s="231"/>
      <c r="AH60" s="231"/>
      <c r="AI60" s="231"/>
      <c r="AJ60" s="231"/>
      <c r="AK60" s="231"/>
      <c r="AL60" s="231"/>
      <c r="AM60" s="231"/>
      <c r="AN60" s="231"/>
      <c r="AO60" s="231"/>
      <c r="AP60" s="231"/>
      <c r="AQ60" s="231"/>
      <c r="AR60" s="231"/>
      <c r="AS60" s="231"/>
      <c r="AT60" s="231"/>
      <c r="AU60" s="231"/>
      <c r="AV60" s="231"/>
      <c r="AW60" s="231"/>
      <c r="AX60" s="231"/>
      <c r="AY60" s="231"/>
    </row>
    <row r="61" spans="1:51" ht="13.5" customHeight="1" x14ac:dyDescent="0.15">
      <c r="A61" s="225"/>
      <c r="B61" s="225"/>
      <c r="C61" s="225"/>
      <c r="D61" s="225"/>
      <c r="E61" s="235"/>
      <c r="F61" s="235"/>
      <c r="G61" s="235"/>
      <c r="H61" s="235"/>
      <c r="I61" s="235"/>
      <c r="J61" s="235"/>
      <c r="K61" s="235"/>
      <c r="L61" s="235"/>
      <c r="M61" s="235"/>
      <c r="N61" s="235"/>
      <c r="O61" s="235"/>
      <c r="P61" s="231"/>
      <c r="Q61" s="231"/>
      <c r="R61" s="231"/>
      <c r="S61" s="231"/>
      <c r="T61" s="231"/>
      <c r="U61" s="231"/>
      <c r="V61" s="231"/>
      <c r="W61" s="231"/>
      <c r="X61" s="231"/>
      <c r="Y61" s="231"/>
      <c r="Z61" s="231"/>
      <c r="AA61" s="231"/>
      <c r="AB61" s="231"/>
      <c r="AC61" s="231"/>
      <c r="AD61" s="231"/>
      <c r="AE61" s="231"/>
      <c r="AF61" s="231"/>
      <c r="AG61" s="231"/>
      <c r="AH61" s="231"/>
      <c r="AI61" s="231"/>
      <c r="AJ61" s="231"/>
      <c r="AK61" s="231"/>
      <c r="AL61" s="231"/>
      <c r="AM61" s="231"/>
      <c r="AN61" s="231"/>
      <c r="AO61" s="231"/>
      <c r="AP61" s="231"/>
      <c r="AQ61" s="231"/>
      <c r="AR61" s="231"/>
      <c r="AS61" s="231"/>
      <c r="AT61" s="231"/>
      <c r="AU61" s="231"/>
      <c r="AV61" s="231"/>
      <c r="AW61" s="231"/>
      <c r="AX61" s="231"/>
      <c r="AY61" s="231"/>
    </row>
    <row r="62" spans="1:51" ht="13.5" customHeight="1" x14ac:dyDescent="0.15">
      <c r="A62" s="225"/>
      <c r="B62" s="225"/>
      <c r="C62" s="225"/>
      <c r="D62" s="225"/>
      <c r="E62" s="235"/>
      <c r="F62" s="235"/>
      <c r="G62" s="235"/>
      <c r="H62" s="235"/>
      <c r="I62" s="235"/>
      <c r="J62" s="235"/>
      <c r="K62" s="235"/>
      <c r="L62" s="235"/>
      <c r="M62" s="235"/>
      <c r="N62" s="235"/>
      <c r="O62" s="235"/>
      <c r="P62" s="231"/>
      <c r="Q62" s="231"/>
      <c r="R62" s="231"/>
      <c r="S62" s="231"/>
      <c r="T62" s="231"/>
      <c r="U62" s="231"/>
      <c r="V62" s="231"/>
      <c r="W62" s="231"/>
      <c r="X62" s="231"/>
      <c r="Y62" s="231"/>
      <c r="Z62" s="231"/>
      <c r="AA62" s="231"/>
      <c r="AB62" s="231"/>
      <c r="AC62" s="231"/>
      <c r="AD62" s="231"/>
      <c r="AE62" s="231"/>
      <c r="AF62" s="237"/>
      <c r="AG62" s="237"/>
      <c r="AH62" s="237"/>
      <c r="AI62" s="237"/>
      <c r="AJ62" s="237"/>
      <c r="AK62" s="237"/>
      <c r="AL62" s="237"/>
      <c r="AM62" s="237"/>
      <c r="AN62" s="237"/>
      <c r="AO62" s="237"/>
      <c r="AP62" s="231"/>
      <c r="AQ62" s="231"/>
      <c r="AR62" s="231"/>
      <c r="AS62" s="231"/>
      <c r="AT62" s="231"/>
      <c r="AU62" s="231"/>
      <c r="AV62" s="231"/>
      <c r="AW62" s="231"/>
      <c r="AX62" s="231"/>
      <c r="AY62" s="231"/>
    </row>
    <row r="63" spans="1:51" ht="13.5" customHeight="1" x14ac:dyDescent="0.15">
      <c r="A63" s="225"/>
      <c r="B63" s="225"/>
      <c r="C63" s="225"/>
      <c r="D63" s="225"/>
      <c r="E63" s="235"/>
      <c r="F63" s="235"/>
      <c r="G63" s="235"/>
      <c r="H63" s="235"/>
      <c r="I63" s="235"/>
      <c r="J63" s="235"/>
      <c r="K63" s="235"/>
      <c r="L63" s="235"/>
      <c r="M63" s="235"/>
      <c r="N63" s="235"/>
      <c r="O63" s="235"/>
      <c r="P63" s="231"/>
      <c r="Q63" s="231"/>
      <c r="R63" s="231"/>
      <c r="S63" s="231"/>
      <c r="T63" s="231"/>
      <c r="U63" s="231"/>
      <c r="V63" s="231"/>
      <c r="W63" s="231"/>
      <c r="X63" s="231"/>
      <c r="Y63" s="231"/>
      <c r="Z63" s="231"/>
      <c r="AA63" s="231"/>
      <c r="AB63" s="231"/>
      <c r="AC63" s="231"/>
      <c r="AD63" s="231"/>
      <c r="AE63" s="231"/>
      <c r="AF63" s="231"/>
      <c r="AG63" s="231"/>
      <c r="AH63" s="231"/>
      <c r="AI63" s="231"/>
      <c r="AJ63" s="231"/>
      <c r="AK63" s="231"/>
      <c r="AL63" s="231"/>
      <c r="AM63" s="231"/>
      <c r="AN63" s="231"/>
      <c r="AO63" s="231"/>
      <c r="AP63" s="231"/>
      <c r="AQ63" s="231"/>
      <c r="AR63" s="231"/>
      <c r="AS63" s="231"/>
      <c r="AT63" s="231"/>
      <c r="AU63" s="231"/>
      <c r="AV63" s="231"/>
      <c r="AW63" s="231"/>
      <c r="AX63" s="231"/>
      <c r="AY63" s="231"/>
    </row>
    <row r="64" spans="1:51" ht="13.5" customHeight="1" x14ac:dyDescent="0.15">
      <c r="A64" s="225"/>
      <c r="B64" s="225"/>
      <c r="C64" s="225"/>
      <c r="D64" s="225"/>
      <c r="E64" s="235"/>
      <c r="F64" s="235"/>
      <c r="G64" s="235"/>
      <c r="H64" s="235"/>
      <c r="I64" s="235"/>
      <c r="J64" s="235"/>
      <c r="K64" s="235"/>
      <c r="L64" s="235"/>
      <c r="M64" s="235"/>
      <c r="N64" s="235"/>
      <c r="O64" s="235"/>
      <c r="P64" s="231"/>
      <c r="Q64" s="231"/>
      <c r="R64" s="231"/>
      <c r="S64" s="231"/>
      <c r="T64" s="231"/>
      <c r="U64" s="231"/>
      <c r="V64" s="231"/>
      <c r="W64" s="231"/>
      <c r="X64" s="231"/>
      <c r="Y64" s="231"/>
      <c r="Z64" s="231"/>
      <c r="AA64" s="231"/>
      <c r="AB64" s="231"/>
      <c r="AC64" s="231"/>
      <c r="AD64" s="231"/>
      <c r="AE64" s="231"/>
      <c r="AF64" s="237"/>
      <c r="AG64" s="237"/>
      <c r="AH64" s="237"/>
      <c r="AI64" s="237"/>
      <c r="AJ64" s="237"/>
      <c r="AK64" s="237"/>
      <c r="AL64" s="237"/>
      <c r="AM64" s="237"/>
      <c r="AN64" s="237"/>
      <c r="AO64" s="237"/>
      <c r="AP64" s="231"/>
      <c r="AQ64" s="231"/>
      <c r="AR64" s="231"/>
      <c r="AS64" s="231"/>
      <c r="AT64" s="231"/>
      <c r="AU64" s="231"/>
      <c r="AV64" s="231"/>
      <c r="AW64" s="231"/>
      <c r="AX64" s="231"/>
      <c r="AY64" s="231"/>
    </row>
    <row r="65" spans="1:51" ht="13.5" customHeight="1" x14ac:dyDescent="0.15">
      <c r="A65" s="225"/>
      <c r="B65" s="225"/>
      <c r="C65" s="225"/>
      <c r="D65" s="225"/>
      <c r="E65" s="235"/>
      <c r="F65" s="235"/>
      <c r="G65" s="235"/>
      <c r="H65" s="235"/>
      <c r="I65" s="235"/>
      <c r="J65" s="235"/>
      <c r="K65" s="235"/>
      <c r="L65" s="235"/>
      <c r="M65" s="235"/>
      <c r="N65" s="235"/>
      <c r="O65" s="235"/>
      <c r="P65" s="231"/>
      <c r="Q65" s="231"/>
      <c r="R65" s="231"/>
      <c r="S65" s="231"/>
      <c r="T65" s="231"/>
      <c r="U65" s="231"/>
      <c r="V65" s="231"/>
      <c r="W65" s="231"/>
      <c r="X65" s="231"/>
      <c r="Y65" s="231"/>
      <c r="Z65" s="231"/>
      <c r="AA65" s="231"/>
      <c r="AB65" s="231"/>
      <c r="AC65" s="231"/>
      <c r="AD65" s="231"/>
      <c r="AE65" s="231"/>
      <c r="AF65" s="237"/>
      <c r="AG65" s="237"/>
      <c r="AH65" s="237"/>
      <c r="AI65" s="237"/>
      <c r="AJ65" s="237"/>
      <c r="AK65" s="237"/>
      <c r="AL65" s="237"/>
      <c r="AM65" s="237"/>
      <c r="AN65" s="237"/>
      <c r="AO65" s="237"/>
      <c r="AP65" s="231"/>
      <c r="AQ65" s="231"/>
      <c r="AR65" s="231"/>
      <c r="AS65" s="231"/>
      <c r="AT65" s="231"/>
      <c r="AU65" s="231"/>
      <c r="AV65" s="231"/>
      <c r="AW65" s="231"/>
      <c r="AX65" s="231"/>
      <c r="AY65" s="231"/>
    </row>
    <row r="66" spans="1:51" ht="13.5" customHeight="1" x14ac:dyDescent="0.15">
      <c r="A66" s="225"/>
      <c r="B66" s="225"/>
      <c r="C66" s="225"/>
      <c r="D66" s="225"/>
      <c r="E66" s="235"/>
      <c r="F66" s="235"/>
      <c r="G66" s="235"/>
      <c r="H66" s="235"/>
      <c r="I66" s="235"/>
      <c r="J66" s="235"/>
      <c r="K66" s="235"/>
      <c r="L66" s="235"/>
      <c r="M66" s="235"/>
      <c r="N66" s="235"/>
      <c r="O66" s="235"/>
      <c r="P66" s="231"/>
      <c r="Q66" s="231"/>
      <c r="R66" s="231"/>
      <c r="S66" s="231"/>
      <c r="T66" s="231"/>
      <c r="U66" s="231"/>
      <c r="V66" s="231"/>
      <c r="W66" s="231"/>
      <c r="X66" s="231"/>
      <c r="Y66" s="231"/>
      <c r="Z66" s="231"/>
      <c r="AA66" s="231"/>
      <c r="AB66" s="231"/>
      <c r="AC66" s="231"/>
      <c r="AD66" s="231"/>
      <c r="AE66" s="231"/>
      <c r="AF66" s="237"/>
      <c r="AG66" s="237"/>
      <c r="AH66" s="237"/>
      <c r="AI66" s="237"/>
      <c r="AJ66" s="237"/>
      <c r="AK66" s="237"/>
      <c r="AL66" s="237"/>
      <c r="AM66" s="237"/>
      <c r="AN66" s="237"/>
      <c r="AO66" s="237"/>
      <c r="AP66" s="231"/>
      <c r="AQ66" s="231"/>
      <c r="AR66" s="231"/>
      <c r="AS66" s="231"/>
      <c r="AT66" s="231"/>
      <c r="AU66" s="231"/>
      <c r="AV66" s="231"/>
      <c r="AW66" s="231"/>
      <c r="AX66" s="231"/>
      <c r="AY66" s="231"/>
    </row>
    <row r="67" spans="1:51" ht="13.5" customHeight="1" x14ac:dyDescent="0.15">
      <c r="A67" s="225"/>
      <c r="B67" s="225"/>
      <c r="C67" s="225"/>
      <c r="D67" s="225"/>
      <c r="E67" s="235"/>
      <c r="F67" s="235"/>
      <c r="G67" s="235"/>
      <c r="H67" s="235"/>
      <c r="I67" s="235"/>
      <c r="J67" s="235"/>
      <c r="K67" s="235"/>
      <c r="L67" s="235"/>
      <c r="M67" s="235"/>
      <c r="N67" s="235"/>
      <c r="O67" s="235"/>
      <c r="P67" s="231"/>
      <c r="Q67" s="231"/>
      <c r="R67" s="231"/>
      <c r="S67" s="231"/>
      <c r="T67" s="231"/>
      <c r="U67" s="231"/>
      <c r="V67" s="231"/>
      <c r="W67" s="231"/>
      <c r="X67" s="231"/>
      <c r="Y67" s="231"/>
      <c r="Z67" s="231"/>
      <c r="AA67" s="231"/>
      <c r="AB67" s="231"/>
      <c r="AC67" s="231"/>
      <c r="AD67" s="231"/>
      <c r="AE67" s="231"/>
      <c r="AF67" s="231"/>
      <c r="AG67" s="231"/>
      <c r="AH67" s="231"/>
      <c r="AI67" s="231"/>
      <c r="AJ67" s="231"/>
      <c r="AK67" s="231"/>
      <c r="AL67" s="231"/>
      <c r="AM67" s="231"/>
      <c r="AN67" s="231"/>
      <c r="AO67" s="231"/>
      <c r="AP67" s="231"/>
      <c r="AQ67" s="231"/>
      <c r="AR67" s="231"/>
      <c r="AS67" s="231"/>
      <c r="AT67" s="231"/>
      <c r="AU67" s="231"/>
      <c r="AV67" s="231"/>
      <c r="AW67" s="231"/>
      <c r="AX67" s="231"/>
      <c r="AY67" s="231"/>
    </row>
    <row r="68" spans="1:51" ht="13.5" customHeight="1" x14ac:dyDescent="0.15">
      <c r="A68" s="225"/>
      <c r="B68" s="225"/>
      <c r="C68" s="225"/>
      <c r="D68" s="225"/>
      <c r="E68" s="235"/>
      <c r="F68" s="235"/>
      <c r="G68" s="235"/>
      <c r="H68" s="235"/>
      <c r="I68" s="235"/>
      <c r="J68" s="235"/>
      <c r="K68" s="235"/>
      <c r="L68" s="235"/>
      <c r="M68" s="235"/>
      <c r="N68" s="235"/>
      <c r="O68" s="235"/>
      <c r="P68" s="231"/>
      <c r="Q68" s="231"/>
      <c r="R68" s="231"/>
      <c r="S68" s="231"/>
      <c r="T68" s="231"/>
      <c r="U68" s="231"/>
      <c r="V68" s="231"/>
      <c r="W68" s="231"/>
      <c r="X68" s="231"/>
      <c r="Y68" s="231"/>
      <c r="Z68" s="231"/>
      <c r="AA68" s="231"/>
      <c r="AB68" s="231"/>
      <c r="AC68" s="231"/>
      <c r="AD68" s="231"/>
      <c r="AE68" s="231"/>
      <c r="AF68" s="237"/>
      <c r="AG68" s="237"/>
      <c r="AH68" s="237"/>
      <c r="AI68" s="237"/>
      <c r="AJ68" s="237"/>
      <c r="AK68" s="237"/>
      <c r="AL68" s="237"/>
      <c r="AM68" s="237"/>
      <c r="AN68" s="237"/>
      <c r="AO68" s="237"/>
      <c r="AP68" s="231"/>
      <c r="AQ68" s="231"/>
      <c r="AR68" s="231"/>
      <c r="AS68" s="231"/>
      <c r="AT68" s="231"/>
      <c r="AU68" s="231"/>
      <c r="AV68" s="231"/>
      <c r="AW68" s="231"/>
      <c r="AX68" s="231"/>
      <c r="AY68" s="231"/>
    </row>
    <row r="69" spans="1:51" ht="13.5" customHeight="1" x14ac:dyDescent="0.15">
      <c r="A69" s="225"/>
      <c r="B69" s="225"/>
      <c r="C69" s="225"/>
      <c r="D69" s="225"/>
      <c r="E69" s="226"/>
      <c r="F69" s="226"/>
      <c r="G69" s="226"/>
      <c r="H69" s="226"/>
      <c r="I69" s="226"/>
      <c r="J69" s="226"/>
      <c r="K69" s="226"/>
      <c r="L69" s="226"/>
      <c r="M69" s="226"/>
      <c r="N69" s="226"/>
      <c r="O69" s="226"/>
      <c r="P69" s="231"/>
      <c r="Q69" s="231"/>
      <c r="R69" s="231"/>
      <c r="S69" s="231"/>
      <c r="T69" s="231"/>
      <c r="U69" s="231"/>
      <c r="V69" s="231"/>
      <c r="W69" s="231"/>
      <c r="X69" s="231"/>
      <c r="Y69" s="231"/>
      <c r="Z69" s="231"/>
      <c r="AA69" s="231"/>
      <c r="AB69" s="231"/>
      <c r="AC69" s="231"/>
      <c r="AD69" s="231"/>
      <c r="AE69" s="231"/>
      <c r="AF69" s="231"/>
      <c r="AG69" s="231"/>
      <c r="AH69" s="231"/>
      <c r="AI69" s="231"/>
      <c r="AJ69" s="231"/>
      <c r="AK69" s="231"/>
      <c r="AL69" s="231"/>
      <c r="AM69" s="231"/>
      <c r="AN69" s="231"/>
      <c r="AO69" s="231"/>
      <c r="AP69" s="231"/>
      <c r="AQ69" s="231"/>
      <c r="AR69" s="231"/>
      <c r="AS69" s="231"/>
      <c r="AT69" s="231"/>
      <c r="AU69" s="231"/>
      <c r="AV69" s="231"/>
      <c r="AW69" s="231"/>
      <c r="AX69" s="231"/>
      <c r="AY69" s="231"/>
    </row>
    <row r="70" spans="1:51" ht="14.25" customHeight="1" x14ac:dyDescent="0.15">
      <c r="A70" s="60"/>
      <c r="B70" s="60"/>
      <c r="C70" s="60"/>
      <c r="D70" s="60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59"/>
      <c r="AO70" s="59"/>
      <c r="AP70" s="59"/>
      <c r="AQ70" s="59"/>
      <c r="AR70" s="59"/>
      <c r="AS70" s="59"/>
      <c r="AT70" s="59"/>
      <c r="AU70" s="59"/>
      <c r="AV70" s="59"/>
      <c r="AW70" s="59"/>
      <c r="AX70" s="59"/>
      <c r="AY70" s="61"/>
    </row>
    <row r="71" spans="1:51" ht="30" customHeight="1" x14ac:dyDescent="0.15"/>
    <row r="72" spans="1:51" ht="30" customHeight="1" x14ac:dyDescent="0.15"/>
    <row r="73" spans="1:51" ht="30" customHeight="1" x14ac:dyDescent="0.15"/>
    <row r="74" spans="1:51" ht="30" customHeight="1" x14ac:dyDescent="0.15"/>
    <row r="75" spans="1:51" ht="30" customHeight="1" x14ac:dyDescent="0.15"/>
    <row r="76" spans="1:51" ht="30" customHeight="1" x14ac:dyDescent="0.15"/>
    <row r="77" spans="1:51" ht="30" customHeight="1" x14ac:dyDescent="0.15"/>
  </sheetData>
  <mergeCells count="498">
    <mergeCell ref="AS2:AY2"/>
    <mergeCell ref="Q3:U3"/>
    <mergeCell ref="V3:AE3"/>
    <mergeCell ref="AF3:AO3"/>
    <mergeCell ref="AP3:AY3"/>
    <mergeCell ref="Q4:U4"/>
    <mergeCell ref="V4:Z4"/>
    <mergeCell ref="AA4:AE4"/>
    <mergeCell ref="AF4:AJ4"/>
    <mergeCell ref="AK4:AO4"/>
    <mergeCell ref="AP4:AT4"/>
    <mergeCell ref="AU4:AY4"/>
    <mergeCell ref="Q5:U5"/>
    <mergeCell ref="V5:Z5"/>
    <mergeCell ref="AA5:AE5"/>
    <mergeCell ref="AF5:AJ5"/>
    <mergeCell ref="AK5:AO5"/>
    <mergeCell ref="AP5:AT5"/>
    <mergeCell ref="AU5:AY5"/>
    <mergeCell ref="G6:P6"/>
    <mergeCell ref="Q6:U6"/>
    <mergeCell ref="V6:Z6"/>
    <mergeCell ref="AA6:AE6"/>
    <mergeCell ref="AF6:AJ6"/>
    <mergeCell ref="AK6:AO6"/>
    <mergeCell ref="AP6:AT6"/>
    <mergeCell ref="AU6:AY6"/>
    <mergeCell ref="G7:P7"/>
    <mergeCell ref="Q7:U7"/>
    <mergeCell ref="V7:Z7"/>
    <mergeCell ref="AA7:AE7"/>
    <mergeCell ref="AF7:AJ7"/>
    <mergeCell ref="AK7:AO7"/>
    <mergeCell ref="AP7:AT7"/>
    <mergeCell ref="AU7:AY7"/>
    <mergeCell ref="G8:P8"/>
    <mergeCell ref="Q8:U8"/>
    <mergeCell ref="V8:Z8"/>
    <mergeCell ref="AA8:AE8"/>
    <mergeCell ref="AF8:AJ8"/>
    <mergeCell ref="AK8:AO8"/>
    <mergeCell ref="AP8:AT8"/>
    <mergeCell ref="AU8:AY8"/>
    <mergeCell ref="G9:P9"/>
    <mergeCell ref="Q9:U9"/>
    <mergeCell ref="V9:Z9"/>
    <mergeCell ref="AA9:AE9"/>
    <mergeCell ref="AF9:AJ9"/>
    <mergeCell ref="AK9:AO9"/>
    <mergeCell ref="AP9:AT9"/>
    <mergeCell ref="AU9:AY9"/>
    <mergeCell ref="G10:P10"/>
    <mergeCell ref="Q10:U10"/>
    <mergeCell ref="V10:Z10"/>
    <mergeCell ref="AA10:AE10"/>
    <mergeCell ref="AF10:AJ10"/>
    <mergeCell ref="AK10:AO10"/>
    <mergeCell ref="AP10:AT10"/>
    <mergeCell ref="AU10:AY10"/>
    <mergeCell ref="G11:P11"/>
    <mergeCell ref="Q11:U11"/>
    <mergeCell ref="V11:Z11"/>
    <mergeCell ref="AA11:AE11"/>
    <mergeCell ref="AF11:AJ11"/>
    <mergeCell ref="AK11:AO11"/>
    <mergeCell ref="AP11:AT11"/>
    <mergeCell ref="AU11:AY11"/>
    <mergeCell ref="G12:P12"/>
    <mergeCell ref="Q12:U12"/>
    <mergeCell ref="V12:Z12"/>
    <mergeCell ref="AA12:AE12"/>
    <mergeCell ref="AF12:AJ12"/>
    <mergeCell ref="AK12:AO12"/>
    <mergeCell ref="AP12:AT12"/>
    <mergeCell ref="AU12:AY12"/>
    <mergeCell ref="G13:P13"/>
    <mergeCell ref="Q13:U13"/>
    <mergeCell ref="V13:Z13"/>
    <mergeCell ref="AA13:AE13"/>
    <mergeCell ref="AF13:AJ13"/>
    <mergeCell ref="AK13:AO13"/>
    <mergeCell ref="AP13:AT13"/>
    <mergeCell ref="AU13:AY13"/>
    <mergeCell ref="G14:P14"/>
    <mergeCell ref="Q14:U14"/>
    <mergeCell ref="V14:Z14"/>
    <mergeCell ref="AA14:AE14"/>
    <mergeCell ref="AF14:AJ14"/>
    <mergeCell ref="AK14:AO14"/>
    <mergeCell ref="AP14:AT14"/>
    <mergeCell ref="AU14:AY14"/>
    <mergeCell ref="G15:P15"/>
    <mergeCell ref="Q15:U15"/>
    <mergeCell ref="V15:Z15"/>
    <mergeCell ref="AA15:AE15"/>
    <mergeCell ref="AF15:AJ15"/>
    <mergeCell ref="AK15:AO15"/>
    <mergeCell ref="AP15:AT15"/>
    <mergeCell ref="AU15:AY15"/>
    <mergeCell ref="G16:P16"/>
    <mergeCell ref="Q16:U16"/>
    <mergeCell ref="V16:Z16"/>
    <mergeCell ref="AA16:AE16"/>
    <mergeCell ref="AF16:AJ16"/>
    <mergeCell ref="AK16:AO16"/>
    <mergeCell ref="AP16:AT16"/>
    <mergeCell ref="AU16:AY16"/>
    <mergeCell ref="G17:P17"/>
    <mergeCell ref="Q17:U17"/>
    <mergeCell ref="V17:Z17"/>
    <mergeCell ref="AA17:AE17"/>
    <mergeCell ref="AF17:AJ17"/>
    <mergeCell ref="AK17:AO17"/>
    <mergeCell ref="AP17:AT17"/>
    <mergeCell ref="AU17:AY17"/>
    <mergeCell ref="G18:P18"/>
    <mergeCell ref="Q18:U18"/>
    <mergeCell ref="V18:Z18"/>
    <mergeCell ref="AA18:AE18"/>
    <mergeCell ref="AF18:AJ18"/>
    <mergeCell ref="AK18:AO18"/>
    <mergeCell ref="AP18:AT18"/>
    <mergeCell ref="AU18:AY18"/>
    <mergeCell ref="G19:P19"/>
    <mergeCell ref="Q19:U19"/>
    <mergeCell ref="V19:Z19"/>
    <mergeCell ref="AA19:AE19"/>
    <mergeCell ref="AF19:AJ19"/>
    <mergeCell ref="AK19:AO19"/>
    <mergeCell ref="AP19:AT19"/>
    <mergeCell ref="AU19:AY19"/>
    <mergeCell ref="G20:P20"/>
    <mergeCell ref="Q20:U20"/>
    <mergeCell ref="V20:Z20"/>
    <mergeCell ref="AA20:AE20"/>
    <mergeCell ref="AF20:AJ20"/>
    <mergeCell ref="AK20:AO20"/>
    <mergeCell ref="AP20:AT20"/>
    <mergeCell ref="AU20:AY20"/>
    <mergeCell ref="G21:P21"/>
    <mergeCell ref="Q21:U21"/>
    <mergeCell ref="V21:Z21"/>
    <mergeCell ref="AA21:AE21"/>
    <mergeCell ref="AF21:AJ21"/>
    <mergeCell ref="AK21:AO21"/>
    <mergeCell ref="AP21:AT21"/>
    <mergeCell ref="AU21:AY21"/>
    <mergeCell ref="G22:P22"/>
    <mergeCell ref="Q22:U22"/>
    <mergeCell ref="V22:Z22"/>
    <mergeCell ref="AA22:AE22"/>
    <mergeCell ref="AF22:AJ22"/>
    <mergeCell ref="AK22:AO22"/>
    <mergeCell ref="AP22:AT22"/>
    <mergeCell ref="AU22:AY22"/>
    <mergeCell ref="G23:P23"/>
    <mergeCell ref="Q23:U23"/>
    <mergeCell ref="V23:Z23"/>
    <mergeCell ref="AA23:AE23"/>
    <mergeCell ref="AF23:AJ23"/>
    <mergeCell ref="AK23:AO23"/>
    <mergeCell ref="AP23:AT23"/>
    <mergeCell ref="AU23:AY23"/>
    <mergeCell ref="G24:P24"/>
    <mergeCell ref="Q24:U24"/>
    <mergeCell ref="V24:Z24"/>
    <mergeCell ref="AA24:AE24"/>
    <mergeCell ref="AF24:AJ24"/>
    <mergeCell ref="AK24:AO24"/>
    <mergeCell ref="AP24:AT24"/>
    <mergeCell ref="AU24:AY24"/>
    <mergeCell ref="G25:P25"/>
    <mergeCell ref="Q25:U25"/>
    <mergeCell ref="V25:Z25"/>
    <mergeCell ref="AA25:AE25"/>
    <mergeCell ref="AF25:AJ25"/>
    <mergeCell ref="AK25:AO25"/>
    <mergeCell ref="AP25:AT25"/>
    <mergeCell ref="AU25:AY25"/>
    <mergeCell ref="G26:P26"/>
    <mergeCell ref="Q26:U26"/>
    <mergeCell ref="V26:Z26"/>
    <mergeCell ref="AA26:AE26"/>
    <mergeCell ref="AF26:AJ26"/>
    <mergeCell ref="AK26:AO26"/>
    <mergeCell ref="AP26:AT26"/>
    <mergeCell ref="AU26:AY26"/>
    <mergeCell ref="G27:P27"/>
    <mergeCell ref="Q27:U27"/>
    <mergeCell ref="V27:Z27"/>
    <mergeCell ref="AA27:AE27"/>
    <mergeCell ref="AF27:AJ27"/>
    <mergeCell ref="AK27:AO27"/>
    <mergeCell ref="AP27:AT27"/>
    <mergeCell ref="AU27:AY27"/>
    <mergeCell ref="G28:P28"/>
    <mergeCell ref="Q28:U28"/>
    <mergeCell ref="V28:Z28"/>
    <mergeCell ref="AA28:AE28"/>
    <mergeCell ref="AF28:AJ28"/>
    <mergeCell ref="AK28:AO28"/>
    <mergeCell ref="AP28:AT28"/>
    <mergeCell ref="AU28:AY28"/>
    <mergeCell ref="G29:P29"/>
    <mergeCell ref="Q29:U29"/>
    <mergeCell ref="V29:Z29"/>
    <mergeCell ref="AA29:AE29"/>
    <mergeCell ref="AF29:AJ29"/>
    <mergeCell ref="AK29:AO29"/>
    <mergeCell ref="AP29:AT29"/>
    <mergeCell ref="AU29:AY29"/>
    <mergeCell ref="G30:P30"/>
    <mergeCell ref="Q30:U30"/>
    <mergeCell ref="V30:Z30"/>
    <mergeCell ref="AA30:AE30"/>
    <mergeCell ref="AF30:AJ30"/>
    <mergeCell ref="AK30:AO30"/>
    <mergeCell ref="AP30:AT30"/>
    <mergeCell ref="AU30:AY30"/>
    <mergeCell ref="G31:P31"/>
    <mergeCell ref="Q31:U31"/>
    <mergeCell ref="V31:Z31"/>
    <mergeCell ref="AA31:AE31"/>
    <mergeCell ref="AF31:AJ31"/>
    <mergeCell ref="AK31:AO31"/>
    <mergeCell ref="AP31:AT31"/>
    <mergeCell ref="AU31:AY31"/>
    <mergeCell ref="G32:P32"/>
    <mergeCell ref="Q32:U32"/>
    <mergeCell ref="V32:Z32"/>
    <mergeCell ref="AA32:AE32"/>
    <mergeCell ref="AF32:AJ32"/>
    <mergeCell ref="AK32:AO32"/>
    <mergeCell ref="AP32:AT32"/>
    <mergeCell ref="AU32:AY32"/>
    <mergeCell ref="G33:P33"/>
    <mergeCell ref="Q33:U33"/>
    <mergeCell ref="V33:Z33"/>
    <mergeCell ref="AA33:AE33"/>
    <mergeCell ref="AF33:AJ33"/>
    <mergeCell ref="AK33:AO33"/>
    <mergeCell ref="AP33:AT33"/>
    <mergeCell ref="AU33:AY33"/>
    <mergeCell ref="G34:P34"/>
    <mergeCell ref="Q34:U34"/>
    <mergeCell ref="V34:Z34"/>
    <mergeCell ref="AA34:AE34"/>
    <mergeCell ref="AF34:AJ34"/>
    <mergeCell ref="AK34:AO34"/>
    <mergeCell ref="AP34:AT34"/>
    <mergeCell ref="AU34:AY34"/>
    <mergeCell ref="Q35:U35"/>
    <mergeCell ref="V35:Z35"/>
    <mergeCell ref="AA35:AE35"/>
    <mergeCell ref="AF35:AJ35"/>
    <mergeCell ref="AK35:AO35"/>
    <mergeCell ref="AP35:AT35"/>
    <mergeCell ref="AU35:AY35"/>
    <mergeCell ref="G36:P36"/>
    <mergeCell ref="Q36:U36"/>
    <mergeCell ref="V36:Z36"/>
    <mergeCell ref="AA36:AE36"/>
    <mergeCell ref="AF36:AJ36"/>
    <mergeCell ref="AK36:AO36"/>
    <mergeCell ref="AP36:AT36"/>
    <mergeCell ref="AU36:AY36"/>
    <mergeCell ref="V37:Z37"/>
    <mergeCell ref="AA37:AE37"/>
    <mergeCell ref="AF37:AJ37"/>
    <mergeCell ref="AK37:AO37"/>
    <mergeCell ref="AP37:AT37"/>
    <mergeCell ref="AU37:AY37"/>
    <mergeCell ref="G38:P38"/>
    <mergeCell ref="Q38:U38"/>
    <mergeCell ref="V38:Z38"/>
    <mergeCell ref="AA38:AE38"/>
    <mergeCell ref="AF38:AJ38"/>
    <mergeCell ref="AK38:AO38"/>
    <mergeCell ref="AP38:AT38"/>
    <mergeCell ref="AU38:AY38"/>
    <mergeCell ref="V39:Z39"/>
    <mergeCell ref="AA39:AE39"/>
    <mergeCell ref="AF39:AJ39"/>
    <mergeCell ref="AK39:AO39"/>
    <mergeCell ref="AP39:AT39"/>
    <mergeCell ref="AU39:AY39"/>
    <mergeCell ref="G40:P40"/>
    <mergeCell ref="Q40:U40"/>
    <mergeCell ref="V40:Z40"/>
    <mergeCell ref="AA40:AE40"/>
    <mergeCell ref="AF40:AJ40"/>
    <mergeCell ref="AK40:AO40"/>
    <mergeCell ref="AP40:AT40"/>
    <mergeCell ref="AU40:AY40"/>
    <mergeCell ref="V41:Z41"/>
    <mergeCell ref="AA41:AE41"/>
    <mergeCell ref="AF41:AJ41"/>
    <mergeCell ref="AK41:AO41"/>
    <mergeCell ref="AP41:AT41"/>
    <mergeCell ref="AU41:AY41"/>
    <mergeCell ref="G42:P42"/>
    <mergeCell ref="Q42:U42"/>
    <mergeCell ref="V42:Z42"/>
    <mergeCell ref="AA42:AE42"/>
    <mergeCell ref="AF42:AJ42"/>
    <mergeCell ref="AK42:AO42"/>
    <mergeCell ref="AP42:AT42"/>
    <mergeCell ref="AU42:AY42"/>
    <mergeCell ref="V43:Z43"/>
    <mergeCell ref="AA43:AE43"/>
    <mergeCell ref="AF43:AJ43"/>
    <mergeCell ref="AK43:AO43"/>
    <mergeCell ref="AP43:AT43"/>
    <mergeCell ref="AU43:AY43"/>
    <mergeCell ref="G44:P44"/>
    <mergeCell ref="Q44:U44"/>
    <mergeCell ref="V44:Z44"/>
    <mergeCell ref="AA44:AE44"/>
    <mergeCell ref="AF44:AJ44"/>
    <mergeCell ref="AK44:AO44"/>
    <mergeCell ref="AP44:AT44"/>
    <mergeCell ref="AU44:AY44"/>
    <mergeCell ref="V45:Z45"/>
    <mergeCell ref="AA45:AE45"/>
    <mergeCell ref="AF45:AJ45"/>
    <mergeCell ref="AK45:AO45"/>
    <mergeCell ref="AP45:AT45"/>
    <mergeCell ref="AU45:AY45"/>
    <mergeCell ref="G46:P46"/>
    <mergeCell ref="Q46:U46"/>
    <mergeCell ref="V46:Z46"/>
    <mergeCell ref="AA46:AE46"/>
    <mergeCell ref="AF46:AJ46"/>
    <mergeCell ref="AK46:AO46"/>
    <mergeCell ref="AP46:AT46"/>
    <mergeCell ref="AU46:AY46"/>
    <mergeCell ref="V47:Z47"/>
    <mergeCell ref="AA47:AE47"/>
    <mergeCell ref="AF47:AJ47"/>
    <mergeCell ref="AK47:AO47"/>
    <mergeCell ref="AP47:AT47"/>
    <mergeCell ref="AU47:AY47"/>
    <mergeCell ref="G48:P48"/>
    <mergeCell ref="Q48:U48"/>
    <mergeCell ref="V48:Z48"/>
    <mergeCell ref="AA48:AE48"/>
    <mergeCell ref="AF48:AJ48"/>
    <mergeCell ref="AK48:AO48"/>
    <mergeCell ref="AP48:AT48"/>
    <mergeCell ref="AU48:AY48"/>
    <mergeCell ref="V51:Z51"/>
    <mergeCell ref="AA51:AE51"/>
    <mergeCell ref="AF51:AJ51"/>
    <mergeCell ref="AK51:AO51"/>
    <mergeCell ref="AP51:AT51"/>
    <mergeCell ref="AU51:AY51"/>
    <mergeCell ref="AS55:AY55"/>
    <mergeCell ref="G49:P49"/>
    <mergeCell ref="Q49:U49"/>
    <mergeCell ref="V49:Z49"/>
    <mergeCell ref="AA49:AE49"/>
    <mergeCell ref="AF49:AJ49"/>
    <mergeCell ref="AK49:AO49"/>
    <mergeCell ref="AP49:AT49"/>
    <mergeCell ref="AU49:AY49"/>
    <mergeCell ref="G50:P50"/>
    <mergeCell ref="Q50:U50"/>
    <mergeCell ref="V50:Z50"/>
    <mergeCell ref="AA50:AE50"/>
    <mergeCell ref="AF50:AJ50"/>
    <mergeCell ref="AK50:AO50"/>
    <mergeCell ref="AP50:AT50"/>
    <mergeCell ref="AU50:AY50"/>
    <mergeCell ref="V56:AE56"/>
    <mergeCell ref="AF56:AO56"/>
    <mergeCell ref="AP56:AY56"/>
    <mergeCell ref="E59:O59"/>
    <mergeCell ref="P59:U59"/>
    <mergeCell ref="V59:Z59"/>
    <mergeCell ref="AA59:AE59"/>
    <mergeCell ref="AF59:AJ59"/>
    <mergeCell ref="AK59:AO59"/>
    <mergeCell ref="AP59:AT59"/>
    <mergeCell ref="AU59:AY59"/>
    <mergeCell ref="AA57:AE58"/>
    <mergeCell ref="AF57:AJ58"/>
    <mergeCell ref="AK57:AO58"/>
    <mergeCell ref="AP57:AT58"/>
    <mergeCell ref="AU57:AY58"/>
    <mergeCell ref="V57:Z58"/>
    <mergeCell ref="AF60:AJ60"/>
    <mergeCell ref="AK60:AO60"/>
    <mergeCell ref="AP60:AT60"/>
    <mergeCell ref="AU60:AY60"/>
    <mergeCell ref="E61:O61"/>
    <mergeCell ref="P61:U61"/>
    <mergeCell ref="V61:Z61"/>
    <mergeCell ref="AA61:AE61"/>
    <mergeCell ref="AF61:AJ61"/>
    <mergeCell ref="AK61:AO61"/>
    <mergeCell ref="AP61:AT61"/>
    <mergeCell ref="AU61:AY61"/>
    <mergeCell ref="AF62:AJ62"/>
    <mergeCell ref="AK62:AO62"/>
    <mergeCell ref="AP62:AT62"/>
    <mergeCell ref="AU62:AY62"/>
    <mergeCell ref="E63:O63"/>
    <mergeCell ref="P63:U63"/>
    <mergeCell ref="V63:Z63"/>
    <mergeCell ref="AA63:AE63"/>
    <mergeCell ref="AF63:AJ63"/>
    <mergeCell ref="AK63:AO63"/>
    <mergeCell ref="AP63:AT63"/>
    <mergeCell ref="AU63:AY63"/>
    <mergeCell ref="AF64:AJ64"/>
    <mergeCell ref="AK64:AO64"/>
    <mergeCell ref="AP64:AT64"/>
    <mergeCell ref="AU64:AY64"/>
    <mergeCell ref="E65:O65"/>
    <mergeCell ref="P65:U65"/>
    <mergeCell ref="V65:Z65"/>
    <mergeCell ref="AA65:AE65"/>
    <mergeCell ref="AF65:AJ65"/>
    <mergeCell ref="AK65:AO65"/>
    <mergeCell ref="AP65:AT65"/>
    <mergeCell ref="AU65:AY65"/>
    <mergeCell ref="AF66:AJ66"/>
    <mergeCell ref="AK66:AO66"/>
    <mergeCell ref="AP66:AT66"/>
    <mergeCell ref="AU66:AY66"/>
    <mergeCell ref="E67:O67"/>
    <mergeCell ref="P67:U67"/>
    <mergeCell ref="V67:Z67"/>
    <mergeCell ref="AA67:AE67"/>
    <mergeCell ref="AF67:AJ67"/>
    <mergeCell ref="AK67:AO67"/>
    <mergeCell ref="AP67:AT67"/>
    <mergeCell ref="AU67:AY67"/>
    <mergeCell ref="AF68:AJ68"/>
    <mergeCell ref="AK68:AO68"/>
    <mergeCell ref="AP68:AT68"/>
    <mergeCell ref="AU68:AY68"/>
    <mergeCell ref="E69:O69"/>
    <mergeCell ref="P69:U69"/>
    <mergeCell ref="V69:Z69"/>
    <mergeCell ref="AA69:AE69"/>
    <mergeCell ref="AF69:AJ69"/>
    <mergeCell ref="AK69:AO69"/>
    <mergeCell ref="AP69:AT69"/>
    <mergeCell ref="AU69:AY69"/>
    <mergeCell ref="D12:F20"/>
    <mergeCell ref="D29:F35"/>
    <mergeCell ref="D36:F50"/>
    <mergeCell ref="E68:O68"/>
    <mergeCell ref="P68:U68"/>
    <mergeCell ref="V68:Z68"/>
    <mergeCell ref="AA68:AE68"/>
    <mergeCell ref="E66:O66"/>
    <mergeCell ref="P66:U66"/>
    <mergeCell ref="V66:Z66"/>
    <mergeCell ref="AA66:AE66"/>
    <mergeCell ref="E64:O64"/>
    <mergeCell ref="P64:U64"/>
    <mergeCell ref="V64:Z64"/>
    <mergeCell ref="AA64:AE64"/>
    <mergeCell ref="E62:O62"/>
    <mergeCell ref="P62:U62"/>
    <mergeCell ref="V62:Z62"/>
    <mergeCell ref="AA62:AE62"/>
    <mergeCell ref="E60:O60"/>
    <mergeCell ref="P60:U60"/>
    <mergeCell ref="V60:Z60"/>
    <mergeCell ref="A59:D69"/>
    <mergeCell ref="AA60:AE60"/>
    <mergeCell ref="A3:C5"/>
    <mergeCell ref="D3:P5"/>
    <mergeCell ref="D6:F11"/>
    <mergeCell ref="D21:F25"/>
    <mergeCell ref="D26:F28"/>
    <mergeCell ref="A56:D58"/>
    <mergeCell ref="E56:O58"/>
    <mergeCell ref="P56:U58"/>
    <mergeCell ref="D51:P51"/>
    <mergeCell ref="Q51:U51"/>
    <mergeCell ref="G47:P47"/>
    <mergeCell ref="Q47:U47"/>
    <mergeCell ref="G45:P45"/>
    <mergeCell ref="Q45:U45"/>
    <mergeCell ref="G43:P43"/>
    <mergeCell ref="Q43:U43"/>
    <mergeCell ref="G41:P41"/>
    <mergeCell ref="Q41:U41"/>
    <mergeCell ref="G39:P39"/>
    <mergeCell ref="Q39:U39"/>
    <mergeCell ref="G37:P37"/>
    <mergeCell ref="Q37:U37"/>
    <mergeCell ref="G35:P35"/>
    <mergeCell ref="A6:C51"/>
  </mergeCells>
  <phoneticPr fontId="19"/>
  <pageMargins left="0.78740157480314965" right="0.78740157480314965" top="0.59055118110236227" bottom="0.59055118110236227" header="0.51181102362204722" footer="0.51181102362204722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6</vt:lpstr>
      <vt:lpstr>54</vt:lpstr>
      <vt:lpstr>55</vt:lpstr>
      <vt:lpstr>56</vt:lpstr>
      <vt:lpstr>57</vt:lpstr>
      <vt:lpstr>58</vt:lpstr>
      <vt:lpstr>59</vt:lpstr>
      <vt:lpstr>60</vt:lpstr>
      <vt:lpstr>'6'!Print_Area</vt:lpstr>
      <vt:lpstr>'60'!Print_Area</vt:lpstr>
    </vt:vector>
  </TitlesOfParts>
  <Company>鴻巣市総務部情報管理課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藤平健司</dc:creator>
  <cp:lastModifiedBy>山本　洋也</cp:lastModifiedBy>
  <cp:lastPrinted>2025-12-23T04:31:06Z</cp:lastPrinted>
  <dcterms:created xsi:type="dcterms:W3CDTF">2001-06-11T01:38:03Z</dcterms:created>
  <dcterms:modified xsi:type="dcterms:W3CDTF">2025-12-23T04:31:56Z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2024-09-13T01:56:48Z</vt:filetime>
  </property>
</Properties>
</file>