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1 年報作成作業フォルダ\☆令和７年版作成作業\10 ホームページ・オープンデータ\01.オープンデータ\オープンデータ申請用\"/>
    </mc:Choice>
  </mc:AlternateContent>
  <xr:revisionPtr revIDLastSave="0" documentId="13_ncr:1_{8BB2216D-3641-45CE-96F7-CBE1A0A33D7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目次" sheetId="631" r:id="rId1"/>
    <sheet name="10-1" sheetId="582" r:id="rId2"/>
    <sheet name="10-2" sheetId="583" r:id="rId3"/>
    <sheet name="10-3" sheetId="584" r:id="rId4"/>
    <sheet name="10-4" sheetId="585" r:id="rId5"/>
    <sheet name="10-5" sheetId="586" r:id="rId6"/>
    <sheet name="10-6" sheetId="587" r:id="rId7"/>
    <sheet name="10-7" sheetId="588" r:id="rId8"/>
    <sheet name="10-8" sheetId="589" r:id="rId9"/>
    <sheet name="10-9" sheetId="590" r:id="rId10"/>
    <sheet name="10-10" sheetId="591" r:id="rId11"/>
    <sheet name="10-11" sheetId="592" r:id="rId12"/>
    <sheet name="10-12" sheetId="593" r:id="rId13"/>
    <sheet name="10-13" sheetId="594" r:id="rId14"/>
    <sheet name="10-14" sheetId="595" r:id="rId15"/>
    <sheet name="10-15" sheetId="596" r:id="rId16"/>
    <sheet name="10-16" sheetId="597" r:id="rId17"/>
    <sheet name="10-17" sheetId="598" r:id="rId18"/>
    <sheet name="10-18" sheetId="599" r:id="rId19"/>
    <sheet name="10-19(1)" sheetId="600" r:id="rId20"/>
    <sheet name="10-19(2)" sheetId="601" r:id="rId21"/>
    <sheet name="10-19(3)" sheetId="602" r:id="rId22"/>
    <sheet name="10-20" sheetId="604" r:id="rId23"/>
    <sheet name="10-21" sheetId="605" r:id="rId24"/>
    <sheet name="10-22" sheetId="606" r:id="rId25"/>
    <sheet name="10-23" sheetId="607" r:id="rId26"/>
    <sheet name="10-24" sheetId="608" r:id="rId27"/>
    <sheet name="10-25" sheetId="609" r:id="rId28"/>
    <sheet name="10-26" sheetId="610" r:id="rId29"/>
    <sheet name="10-27" sheetId="611" r:id="rId30"/>
    <sheet name="10-28" sheetId="612" r:id="rId31"/>
    <sheet name="10-29" sheetId="613" r:id="rId32"/>
    <sheet name="10-30" sheetId="614" r:id="rId33"/>
    <sheet name="10-31" sheetId="615" r:id="rId34"/>
    <sheet name="10-32(1)" sheetId="616" r:id="rId35"/>
    <sheet name="10-32(2)" sheetId="617" r:id="rId36"/>
    <sheet name="10-32(3)" sheetId="618" r:id="rId37"/>
    <sheet name="10-32(4)" sheetId="619" r:id="rId38"/>
    <sheet name="10-32(5)" sheetId="620" r:id="rId39"/>
    <sheet name="10-33" sheetId="621" r:id="rId40"/>
    <sheet name="10-34(1)" sheetId="622" r:id="rId41"/>
    <sheet name="10-34(2)" sheetId="623" r:id="rId42"/>
    <sheet name="10-35" sheetId="624" r:id="rId43"/>
    <sheet name="10-36" sheetId="625" r:id="rId44"/>
    <sheet name="10-37(1)" sheetId="626" r:id="rId45"/>
    <sheet name="10-37(2)" sheetId="627" r:id="rId46"/>
    <sheet name="10-37(3)" sheetId="628" r:id="rId47"/>
    <sheet name="10-37(4)" sheetId="629" r:id="rId48"/>
    <sheet name="10-37(5)" sheetId="630" r:id="rId49"/>
  </sheets>
  <definedNames>
    <definedName name="_xlnm.Print_Area" localSheetId="15">'10-15'!$A$3:$G$10</definedName>
    <definedName name="_xlnm.Print_Area" localSheetId="8">'10-8'!$A$3:$M$24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30" l="1"/>
  <c r="F14" i="630"/>
  <c r="E14" i="630"/>
  <c r="D14" i="630"/>
  <c r="C14" i="630"/>
  <c r="B14" i="630"/>
  <c r="D7" i="629"/>
  <c r="C7" i="629"/>
  <c r="B7" i="629"/>
  <c r="G11" i="628"/>
  <c r="F11" i="628"/>
  <c r="E11" i="628"/>
  <c r="D11" i="628"/>
  <c r="C11" i="628"/>
  <c r="B11" i="628"/>
  <c r="G13" i="627"/>
  <c r="F13" i="627"/>
  <c r="E13" i="627"/>
  <c r="D13" i="627"/>
  <c r="C13" i="627"/>
  <c r="B13" i="627"/>
  <c r="G15" i="626"/>
  <c r="F15" i="626"/>
  <c r="E15" i="626"/>
  <c r="D15" i="626"/>
  <c r="C15" i="626"/>
  <c r="B15" i="626"/>
  <c r="F21" i="625"/>
  <c r="E21" i="625"/>
  <c r="D21" i="625"/>
  <c r="C21" i="625"/>
  <c r="B21" i="625"/>
  <c r="E14" i="621"/>
  <c r="D14" i="621"/>
  <c r="C14" i="621"/>
  <c r="E12" i="620"/>
  <c r="D12" i="620"/>
  <c r="C12" i="620"/>
  <c r="E13" i="619"/>
  <c r="D13" i="619"/>
  <c r="C13" i="619"/>
  <c r="E13" i="618"/>
  <c r="D13" i="618"/>
  <c r="C13" i="618"/>
  <c r="E13" i="617"/>
  <c r="D13" i="617"/>
  <c r="C13" i="617"/>
  <c r="E16" i="616"/>
  <c r="D16" i="616"/>
  <c r="C16" i="616"/>
  <c r="E6" i="614"/>
  <c r="D6" i="614"/>
  <c r="C6" i="614"/>
  <c r="E7" i="612"/>
  <c r="B7" i="612"/>
  <c r="G7" i="611"/>
  <c r="F7" i="611"/>
  <c r="E7" i="611"/>
  <c r="D7" i="611"/>
  <c r="C7" i="611"/>
  <c r="B7" i="611"/>
  <c r="G7" i="610"/>
  <c r="F7" i="610"/>
  <c r="E7" i="610"/>
  <c r="D7" i="610"/>
  <c r="C7" i="610"/>
  <c r="B7" i="610"/>
  <c r="G7" i="609"/>
  <c r="F7" i="609"/>
  <c r="E7" i="609"/>
  <c r="D7" i="609"/>
  <c r="C7" i="609"/>
  <c r="B7" i="609"/>
  <c r="G7" i="608"/>
  <c r="F7" i="608"/>
  <c r="E7" i="608"/>
  <c r="D7" i="608"/>
  <c r="C7" i="608"/>
  <c r="B7" i="608"/>
  <c r="G7" i="607"/>
  <c r="F7" i="607"/>
  <c r="E7" i="607"/>
  <c r="D7" i="607"/>
  <c r="C7" i="607"/>
  <c r="B7" i="607"/>
  <c r="G7" i="606"/>
  <c r="F7" i="606"/>
  <c r="E7" i="606"/>
  <c r="D7" i="606"/>
  <c r="C7" i="606"/>
  <c r="B7" i="606"/>
  <c r="G7" i="602" l="1"/>
  <c r="D7" i="602"/>
  <c r="D12" i="601"/>
  <c r="I7" i="601"/>
  <c r="D7" i="601"/>
  <c r="H36" i="600"/>
  <c r="G36" i="600"/>
  <c r="F36" i="600"/>
  <c r="E36" i="600"/>
  <c r="D36" i="600"/>
  <c r="C36" i="600"/>
  <c r="K16" i="600"/>
  <c r="J16" i="600"/>
  <c r="H16" i="600"/>
  <c r="G16" i="600"/>
  <c r="F16" i="600"/>
  <c r="E16" i="600"/>
  <c r="C16" i="600"/>
  <c r="B16" i="600"/>
  <c r="I15" i="600"/>
  <c r="D15" i="600"/>
  <c r="I14" i="600"/>
  <c r="D14" i="600"/>
  <c r="I13" i="600"/>
  <c r="D13" i="600"/>
  <c r="I12" i="600"/>
  <c r="D12" i="600"/>
  <c r="I11" i="600"/>
  <c r="I16" i="600" s="1"/>
  <c r="D11" i="600"/>
  <c r="D8" i="600" s="1"/>
  <c r="I10" i="600"/>
  <c r="D10" i="600"/>
  <c r="I9" i="600"/>
  <c r="D9" i="600"/>
  <c r="K8" i="600"/>
  <c r="J8" i="600"/>
  <c r="I8" i="600"/>
  <c r="H8" i="600"/>
  <c r="G8" i="600"/>
  <c r="F8" i="600"/>
  <c r="E8" i="600"/>
  <c r="C8" i="600"/>
  <c r="B8" i="600"/>
  <c r="J35" i="599"/>
  <c r="I35" i="599"/>
  <c r="H35" i="599"/>
  <c r="G35" i="599"/>
  <c r="F35" i="599"/>
  <c r="D35" i="599"/>
  <c r="C35" i="599"/>
  <c r="E30" i="599"/>
  <c r="E28" i="599"/>
  <c r="E26" i="599"/>
  <c r="E25" i="599"/>
  <c r="E24" i="599"/>
  <c r="E23" i="599"/>
  <c r="E22" i="599"/>
  <c r="E21" i="599"/>
  <c r="E19" i="599"/>
  <c r="E18" i="599"/>
  <c r="E16" i="599"/>
  <c r="E14" i="599"/>
  <c r="E12" i="599"/>
  <c r="E11" i="599"/>
  <c r="E9" i="599"/>
  <c r="E8" i="599"/>
  <c r="C9" i="598"/>
  <c r="C8" i="598"/>
  <c r="C7" i="598"/>
  <c r="G10" i="597"/>
  <c r="F10" i="597"/>
  <c r="E10" i="597"/>
  <c r="D10" i="597"/>
  <c r="C10" i="597"/>
  <c r="B10" i="597"/>
  <c r="C9" i="596"/>
  <c r="B9" i="596"/>
  <c r="C8" i="596"/>
  <c r="B8" i="596"/>
  <c r="C7" i="596"/>
  <c r="B7" i="596"/>
  <c r="K9" i="595"/>
  <c r="K8" i="595"/>
  <c r="K7" i="595"/>
  <c r="M9" i="592"/>
  <c r="M8" i="592"/>
  <c r="M7" i="592"/>
  <c r="D15" i="591"/>
  <c r="C15" i="591"/>
  <c r="B15" i="591"/>
  <c r="D14" i="591"/>
  <c r="C14" i="591"/>
  <c r="B14" i="591"/>
  <c r="D13" i="591"/>
  <c r="C13" i="591"/>
  <c r="B13" i="591"/>
  <c r="D12" i="591"/>
  <c r="C12" i="591"/>
  <c r="B12" i="591"/>
  <c r="D11" i="591"/>
  <c r="C11" i="591"/>
  <c r="B11" i="591"/>
  <c r="D10" i="591"/>
  <c r="C10" i="591"/>
  <c r="B10" i="591"/>
  <c r="D9" i="591"/>
  <c r="C9" i="591"/>
  <c r="B9" i="591"/>
  <c r="D8" i="591"/>
  <c r="C8" i="591"/>
  <c r="B8" i="591"/>
  <c r="D7" i="591"/>
  <c r="C7" i="591"/>
  <c r="B7" i="591"/>
  <c r="D22" i="589"/>
  <c r="C22" i="589"/>
  <c r="D21" i="589"/>
  <c r="C21" i="589"/>
  <c r="D20" i="589"/>
  <c r="C20" i="589"/>
  <c r="D19" i="589"/>
  <c r="C19" i="589"/>
  <c r="D18" i="589"/>
  <c r="C18" i="589"/>
  <c r="D17" i="589"/>
  <c r="C17" i="589"/>
  <c r="D16" i="589"/>
  <c r="C16" i="589"/>
  <c r="D15" i="589"/>
  <c r="C15" i="589"/>
  <c r="D14" i="589"/>
  <c r="C14" i="589"/>
  <c r="D13" i="589"/>
  <c r="C13" i="589"/>
  <c r="D12" i="589"/>
  <c r="C12" i="589"/>
  <c r="D11" i="589"/>
  <c r="C11" i="589"/>
  <c r="D10" i="589"/>
  <c r="C10" i="589"/>
  <c r="D9" i="589"/>
  <c r="C9" i="589"/>
  <c r="D8" i="589"/>
  <c r="C8" i="589"/>
  <c r="M7" i="589"/>
  <c r="L7" i="589"/>
  <c r="K7" i="589"/>
  <c r="J7" i="589"/>
  <c r="I7" i="589"/>
  <c r="H7" i="589"/>
  <c r="G7" i="589"/>
  <c r="F7" i="589"/>
  <c r="E7" i="589"/>
  <c r="H9" i="588"/>
  <c r="D9" i="588"/>
  <c r="G9" i="588" s="1"/>
  <c r="H8" i="588"/>
  <c r="D8" i="588"/>
  <c r="G8" i="588" s="1"/>
  <c r="H7" i="588"/>
  <c r="D7" i="588"/>
  <c r="G7" i="588" s="1"/>
  <c r="B9" i="587"/>
  <c r="B8" i="587"/>
  <c r="K7" i="587"/>
  <c r="J7" i="587"/>
  <c r="I7" i="587"/>
  <c r="H7" i="587"/>
  <c r="G7" i="587"/>
  <c r="F7" i="587"/>
  <c r="E7" i="587"/>
  <c r="D7" i="587"/>
  <c r="C7" i="587"/>
  <c r="D36" i="586"/>
  <c r="C36" i="586"/>
  <c r="D35" i="586"/>
  <c r="C35" i="586"/>
  <c r="D34" i="586"/>
  <c r="C34" i="586"/>
  <c r="D33" i="586"/>
  <c r="C33" i="586"/>
  <c r="D32" i="586"/>
  <c r="C32" i="586"/>
  <c r="D31" i="586"/>
  <c r="C31" i="586"/>
  <c r="D30" i="586"/>
  <c r="C30" i="586"/>
  <c r="D29" i="586"/>
  <c r="C29" i="586"/>
  <c r="D28" i="586"/>
  <c r="C28" i="586"/>
  <c r="D27" i="586"/>
  <c r="C27" i="586"/>
  <c r="D26" i="586"/>
  <c r="C26" i="586"/>
  <c r="D25" i="586"/>
  <c r="C25" i="586"/>
  <c r="D24" i="586"/>
  <c r="C24" i="586"/>
  <c r="D23" i="586"/>
  <c r="C23" i="586"/>
  <c r="D22" i="586"/>
  <c r="C22" i="586"/>
  <c r="D21" i="586"/>
  <c r="C21" i="586"/>
  <c r="D20" i="586"/>
  <c r="C20" i="586"/>
  <c r="D19" i="586"/>
  <c r="C19" i="586"/>
  <c r="D18" i="586"/>
  <c r="C18" i="586"/>
  <c r="D17" i="586"/>
  <c r="C17" i="586"/>
  <c r="D16" i="586"/>
  <c r="C16" i="586"/>
  <c r="D15" i="586"/>
  <c r="C15" i="586"/>
  <c r="D14" i="586"/>
  <c r="C14" i="586"/>
  <c r="D13" i="586"/>
  <c r="C13" i="586"/>
  <c r="D12" i="586"/>
  <c r="C12" i="586"/>
  <c r="D11" i="586"/>
  <c r="C11" i="586"/>
  <c r="D10" i="586"/>
  <c r="C10" i="586"/>
  <c r="D9" i="586"/>
  <c r="C9" i="586"/>
  <c r="D8" i="586"/>
  <c r="C8" i="586"/>
  <c r="M7" i="586"/>
  <c r="L7" i="586"/>
  <c r="K7" i="586"/>
  <c r="J7" i="586"/>
  <c r="I7" i="586"/>
  <c r="H7" i="586"/>
  <c r="G7" i="586"/>
  <c r="F7" i="586"/>
  <c r="E7" i="586"/>
  <c r="D7" i="586"/>
  <c r="H9" i="585"/>
  <c r="D9" i="585"/>
  <c r="G9" i="585" s="1"/>
  <c r="H8" i="585"/>
  <c r="D8" i="585"/>
  <c r="G8" i="585" s="1"/>
  <c r="H7" i="585"/>
  <c r="D7" i="585"/>
  <c r="G7" i="585" s="1"/>
  <c r="C8" i="583"/>
  <c r="C7" i="589" l="1"/>
  <c r="C7" i="586"/>
  <c r="D16" i="600"/>
  <c r="B7" i="587"/>
  <c r="E35" i="599"/>
  <c r="D7" i="589"/>
</calcChain>
</file>

<file path=xl/sharedStrings.xml><?xml version="1.0" encoding="utf-8"?>
<sst xmlns="http://schemas.openxmlformats.org/spreadsheetml/2006/main" count="1424" uniqueCount="842">
  <si>
    <t>10-1. 市内教育機関の状況</t>
    <rPh sb="6" eb="8">
      <t>シナイ</t>
    </rPh>
    <rPh sb="8" eb="10">
      <t>キョウイク</t>
    </rPh>
    <rPh sb="10" eb="12">
      <t>キカン</t>
    </rPh>
    <rPh sb="13" eb="15">
      <t>ジョウキョウ</t>
    </rPh>
    <phoneticPr fontId="42"/>
  </si>
  <si>
    <t>各年5月1日</t>
    <rPh sb="0" eb="2">
      <t>カクネン</t>
    </rPh>
    <rPh sb="3" eb="4">
      <t>ガツ</t>
    </rPh>
    <rPh sb="5" eb="6">
      <t>ヒ</t>
    </rPh>
    <phoneticPr fontId="42"/>
  </si>
  <si>
    <t>種　別</t>
    <rPh sb="0" eb="1">
      <t>シュ</t>
    </rPh>
    <rPh sb="2" eb="3">
      <t>ベツ</t>
    </rPh>
    <phoneticPr fontId="42"/>
  </si>
  <si>
    <t>総　数</t>
    <rPh sb="0" eb="1">
      <t>フサ</t>
    </rPh>
    <rPh sb="2" eb="3">
      <t>スウ</t>
    </rPh>
    <phoneticPr fontId="42"/>
  </si>
  <si>
    <t>県　立</t>
    <rPh sb="0" eb="1">
      <t>ケン</t>
    </rPh>
    <rPh sb="2" eb="3">
      <t>タテ</t>
    </rPh>
    <phoneticPr fontId="42"/>
  </si>
  <si>
    <t>市　立</t>
    <rPh sb="0" eb="1">
      <t>シ</t>
    </rPh>
    <rPh sb="2" eb="3">
      <t>タテ</t>
    </rPh>
    <phoneticPr fontId="42"/>
  </si>
  <si>
    <t>私　立</t>
    <rPh sb="0" eb="1">
      <t>ワタシ</t>
    </rPh>
    <rPh sb="2" eb="3">
      <t>タテ</t>
    </rPh>
    <phoneticPr fontId="42"/>
  </si>
  <si>
    <t>令和6年</t>
    <rPh sb="0" eb="2">
      <t>レイワ</t>
    </rPh>
    <rPh sb="3" eb="4">
      <t>ネン</t>
    </rPh>
    <phoneticPr fontId="42"/>
  </si>
  <si>
    <t>7年</t>
    <rPh sb="1" eb="2">
      <t>ネン</t>
    </rPh>
    <phoneticPr fontId="42"/>
  </si>
  <si>
    <t>幼稚園</t>
    <rPh sb="0" eb="3">
      <t>ヨウチエン</t>
    </rPh>
    <phoneticPr fontId="42"/>
  </si>
  <si>
    <t xml:space="preserve">- </t>
  </si>
  <si>
    <t>認定こども園</t>
    <rPh sb="0" eb="2">
      <t>ニンテイ</t>
    </rPh>
    <rPh sb="5" eb="6">
      <t>エン</t>
    </rPh>
    <phoneticPr fontId="42"/>
  </si>
  <si>
    <t>小学校</t>
    <rPh sb="0" eb="3">
      <t>ショウガッコウ</t>
    </rPh>
    <phoneticPr fontId="42"/>
  </si>
  <si>
    <t>中学校</t>
    <rPh sb="0" eb="3">
      <t>チュウガッコウ</t>
    </rPh>
    <phoneticPr fontId="42"/>
  </si>
  <si>
    <t>高等学校</t>
    <rPh sb="0" eb="2">
      <t>コウトウ</t>
    </rPh>
    <rPh sb="2" eb="4">
      <t>ガッコウ</t>
    </rPh>
    <phoneticPr fontId="42"/>
  </si>
  <si>
    <t>全日制（再掲）</t>
    <rPh sb="0" eb="3">
      <t>ゼンニチセイ</t>
    </rPh>
    <rPh sb="4" eb="6">
      <t>サイケイ</t>
    </rPh>
    <phoneticPr fontId="42"/>
  </si>
  <si>
    <t>併  置（再掲）</t>
    <rPh sb="0" eb="4">
      <t>ヘイチ</t>
    </rPh>
    <phoneticPr fontId="42"/>
  </si>
  <si>
    <t>通信制（再掲）</t>
    <rPh sb="0" eb="3">
      <t>ツウシンセイ</t>
    </rPh>
    <phoneticPr fontId="42"/>
  </si>
  <si>
    <t>短期大学</t>
    <rPh sb="0" eb="2">
      <t>タンキ</t>
    </rPh>
    <rPh sb="2" eb="4">
      <t>ダイガク</t>
    </rPh>
    <phoneticPr fontId="42"/>
  </si>
  <si>
    <t>大  学</t>
    <rPh sb="0" eb="4">
      <t>ダイガク</t>
    </rPh>
    <phoneticPr fontId="42"/>
  </si>
  <si>
    <t>大学院</t>
    <rPh sb="0" eb="3">
      <t>ダイガクイン</t>
    </rPh>
    <phoneticPr fontId="42"/>
  </si>
  <si>
    <t>専修学校</t>
    <rPh sb="0" eb="4">
      <t>センシュウガッコウ</t>
    </rPh>
    <phoneticPr fontId="42"/>
  </si>
  <si>
    <t>特別支援学校</t>
    <rPh sb="0" eb="2">
      <t>トクベツ</t>
    </rPh>
    <rPh sb="2" eb="4">
      <t>シエン</t>
    </rPh>
    <rPh sb="4" eb="6">
      <t>ガッコウ</t>
    </rPh>
    <phoneticPr fontId="42"/>
  </si>
  <si>
    <t>（注）併置とは、全日制と定時制の両方の課程を設置している学校</t>
    <rPh sb="1" eb="2">
      <t>チュウ</t>
    </rPh>
    <rPh sb="3" eb="5">
      <t>ヘイチ</t>
    </rPh>
    <rPh sb="8" eb="11">
      <t>ゼンニチセイ</t>
    </rPh>
    <rPh sb="12" eb="15">
      <t>テイジセイ</t>
    </rPh>
    <rPh sb="16" eb="18">
      <t>リョウホウ</t>
    </rPh>
    <rPh sb="19" eb="21">
      <t>カテイ</t>
    </rPh>
    <rPh sb="22" eb="24">
      <t>セッチ</t>
    </rPh>
    <rPh sb="28" eb="30">
      <t>ガッコウ</t>
    </rPh>
    <phoneticPr fontId="42"/>
  </si>
  <si>
    <t>資料：文部科学省「学校基本調査」</t>
    <rPh sb="0" eb="2">
      <t>シリョウ</t>
    </rPh>
    <rPh sb="3" eb="8">
      <t>モンブカガクショウ</t>
    </rPh>
    <rPh sb="9" eb="11">
      <t>ガッコウ</t>
    </rPh>
    <rPh sb="11" eb="13">
      <t>キホン</t>
    </rPh>
    <rPh sb="13" eb="15">
      <t>チョウサ</t>
    </rPh>
    <phoneticPr fontId="42"/>
  </si>
  <si>
    <t>10-2. 幼稚園の状況</t>
    <rPh sb="6" eb="9">
      <t>ヨウチエン</t>
    </rPh>
    <rPh sb="10" eb="12">
      <t>ジョウキョウ</t>
    </rPh>
    <phoneticPr fontId="42"/>
  </si>
  <si>
    <t>各年5月1日</t>
    <rPh sb="0" eb="1">
      <t>カク</t>
    </rPh>
    <rPh sb="1" eb="2">
      <t>ネン</t>
    </rPh>
    <phoneticPr fontId="2"/>
  </si>
  <si>
    <t>（単位：人）</t>
    <rPh sb="1" eb="3">
      <t>タンイ</t>
    </rPh>
    <rPh sb="4" eb="5">
      <t>ヒト</t>
    </rPh>
    <phoneticPr fontId="42"/>
  </si>
  <si>
    <t>年</t>
    <rPh sb="0" eb="1">
      <t>ネン</t>
    </rPh>
    <phoneticPr fontId="42"/>
  </si>
  <si>
    <t>園　数</t>
    <rPh sb="0" eb="1">
      <t>エン</t>
    </rPh>
    <rPh sb="2" eb="3">
      <t>カズ</t>
    </rPh>
    <phoneticPr fontId="42"/>
  </si>
  <si>
    <t>園児数</t>
    <rPh sb="0" eb="3">
      <t>エンジスウ</t>
    </rPh>
    <phoneticPr fontId="42"/>
  </si>
  <si>
    <t>各歳別園児数</t>
    <rPh sb="0" eb="1">
      <t>カク</t>
    </rPh>
    <rPh sb="1" eb="2">
      <t>サイ</t>
    </rPh>
    <rPh sb="2" eb="3">
      <t>ベツ</t>
    </rPh>
    <rPh sb="3" eb="6">
      <t>エンジスウ</t>
    </rPh>
    <phoneticPr fontId="42"/>
  </si>
  <si>
    <t>学級数</t>
    <rPh sb="0" eb="2">
      <t>ガッキュウ</t>
    </rPh>
    <rPh sb="2" eb="3">
      <t>スウ</t>
    </rPh>
    <phoneticPr fontId="42"/>
  </si>
  <si>
    <t>教員数</t>
    <rPh sb="0" eb="1">
      <t>キョウ</t>
    </rPh>
    <rPh sb="1" eb="3">
      <t>インスウ</t>
    </rPh>
    <phoneticPr fontId="42"/>
  </si>
  <si>
    <t>計</t>
    <rPh sb="0" eb="1">
      <t>ケイ</t>
    </rPh>
    <phoneticPr fontId="42"/>
  </si>
  <si>
    <t>男</t>
    <rPh sb="0" eb="1">
      <t>オトコ</t>
    </rPh>
    <phoneticPr fontId="42"/>
  </si>
  <si>
    <t>女</t>
    <rPh sb="0" eb="1">
      <t>オンナ</t>
    </rPh>
    <phoneticPr fontId="42"/>
  </si>
  <si>
    <t>3歳</t>
    <rPh sb="1" eb="2">
      <t>３サイ</t>
    </rPh>
    <phoneticPr fontId="42"/>
  </si>
  <si>
    <t>4歳</t>
    <rPh sb="1" eb="2">
      <t>４サイ</t>
    </rPh>
    <phoneticPr fontId="42"/>
  </si>
  <si>
    <t>5歳</t>
    <rPh sb="1" eb="2">
      <t>５サイ</t>
    </rPh>
    <phoneticPr fontId="42"/>
  </si>
  <si>
    <t>令和5</t>
    <rPh sb="0" eb="1">
      <t>レイワ</t>
    </rPh>
    <phoneticPr fontId="43"/>
  </si>
  <si>
    <t>10-3. 認定こども園（１号）の状況</t>
    <rPh sb="6" eb="8">
      <t>ニンテイ</t>
    </rPh>
    <rPh sb="11" eb="12">
      <t>エン</t>
    </rPh>
    <rPh sb="14" eb="15">
      <t>ゴウ</t>
    </rPh>
    <rPh sb="17" eb="19">
      <t>ジョウキョウ</t>
    </rPh>
    <phoneticPr fontId="42"/>
  </si>
  <si>
    <t>各年5月1日</t>
    <rPh sb="0" eb="1">
      <t>カク</t>
    </rPh>
    <rPh sb="1" eb="2">
      <t>ネン</t>
    </rPh>
    <rPh sb="3" eb="4">
      <t>ガツ</t>
    </rPh>
    <rPh sb="5" eb="6">
      <t>ニチ</t>
    </rPh>
    <phoneticPr fontId="2"/>
  </si>
  <si>
    <t>令和5</t>
    <rPh sb="0" eb="2">
      <t>レイワガン</t>
    </rPh>
    <phoneticPr fontId="2"/>
  </si>
  <si>
    <t>（注）１号認定を設定していない１園については、計上していない。</t>
    <phoneticPr fontId="45"/>
  </si>
  <si>
    <t>資料：子ども施策推進課、保育入所課</t>
    <phoneticPr fontId="43"/>
  </si>
  <si>
    <t>10-4. 市立小学校の状況</t>
    <rPh sb="6" eb="7">
      <t>シ</t>
    </rPh>
    <rPh sb="7" eb="8">
      <t>タ</t>
    </rPh>
    <rPh sb="8" eb="11">
      <t>ショウガッコウ</t>
    </rPh>
    <rPh sb="12" eb="14">
      <t>ジョウキョウ</t>
    </rPh>
    <phoneticPr fontId="42"/>
  </si>
  <si>
    <t>学校数</t>
    <rPh sb="0" eb="2">
      <t>ガッコウ</t>
    </rPh>
    <rPh sb="2" eb="3">
      <t>カズ</t>
    </rPh>
    <phoneticPr fontId="42"/>
  </si>
  <si>
    <t>児童数</t>
    <rPh sb="0" eb="3">
      <t>ジドウスウ</t>
    </rPh>
    <phoneticPr fontId="42"/>
  </si>
  <si>
    <t>１学級当り児童数</t>
    <rPh sb="1" eb="3">
      <t>ガッキュウ</t>
    </rPh>
    <rPh sb="3" eb="4">
      <t>アタ</t>
    </rPh>
    <rPh sb="5" eb="8">
      <t>ジドウスウ</t>
    </rPh>
    <phoneticPr fontId="42"/>
  </si>
  <si>
    <t>教員数</t>
    <rPh sb="0" eb="3">
      <t>キョウインスウ</t>
    </rPh>
    <phoneticPr fontId="42"/>
  </si>
  <si>
    <t>資料：教育委員会・学務課</t>
    <rPh sb="0" eb="2">
      <t>シリョウ</t>
    </rPh>
    <rPh sb="3" eb="8">
      <t>キョウイクイインカイ</t>
    </rPh>
    <rPh sb="9" eb="12">
      <t>ガクムカ</t>
    </rPh>
    <phoneticPr fontId="42"/>
  </si>
  <si>
    <t>10-5. 市立小学校別児童数・学級数・児童１人当り施設面積</t>
    <rPh sb="8" eb="11">
      <t>ショウガッコウ</t>
    </rPh>
    <rPh sb="11" eb="12">
      <t>ベツ</t>
    </rPh>
    <rPh sb="12" eb="15">
      <t>ジドウスウ</t>
    </rPh>
    <rPh sb="16" eb="18">
      <t>ガッキュウ</t>
    </rPh>
    <rPh sb="18" eb="19">
      <t>スウ</t>
    </rPh>
    <rPh sb="20" eb="22">
      <t>ジドウ</t>
    </rPh>
    <rPh sb="23" eb="24">
      <t>ヒト</t>
    </rPh>
    <rPh sb="24" eb="25">
      <t>アタ</t>
    </rPh>
    <rPh sb="26" eb="28">
      <t>シセツ</t>
    </rPh>
    <rPh sb="28" eb="30">
      <t>メンセキ</t>
    </rPh>
    <phoneticPr fontId="42"/>
  </si>
  <si>
    <t>令和7年5月1日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42"/>
  </si>
  <si>
    <t>（単位：人、㎡）</t>
    <phoneticPr fontId="43"/>
  </si>
  <si>
    <t>学校名</t>
    <rPh sb="0" eb="2">
      <t>ガッコウ</t>
    </rPh>
    <rPh sb="2" eb="3">
      <t>メイ</t>
    </rPh>
    <phoneticPr fontId="42"/>
  </si>
  <si>
    <t>児童数（特別支援学級）</t>
    <rPh sb="0" eb="3">
      <t>ジドウスウ</t>
    </rPh>
    <rPh sb="4" eb="6">
      <t>トクベツ</t>
    </rPh>
    <rPh sb="6" eb="8">
      <t>シエン</t>
    </rPh>
    <rPh sb="8" eb="10">
      <t>ガッキュウ</t>
    </rPh>
    <phoneticPr fontId="42"/>
  </si>
  <si>
    <t>児童１人当り面積</t>
    <rPh sb="0" eb="2">
      <t>ジドウ</t>
    </rPh>
    <rPh sb="3" eb="4">
      <t>ヒト</t>
    </rPh>
    <rPh sb="4" eb="5">
      <t>アタ</t>
    </rPh>
    <rPh sb="6" eb="8">
      <t>メンセキ</t>
    </rPh>
    <phoneticPr fontId="42"/>
  </si>
  <si>
    <t>(特別支援学級)</t>
    <rPh sb="1" eb="3">
      <t>トクベツ</t>
    </rPh>
    <rPh sb="3" eb="5">
      <t>シエン</t>
    </rPh>
    <rPh sb="5" eb="7">
      <t>ガッキュウ</t>
    </rPh>
    <phoneticPr fontId="42"/>
  </si>
  <si>
    <t>敷地面積</t>
    <rPh sb="0" eb="4">
      <t>シキチメンセキ</t>
    </rPh>
    <phoneticPr fontId="42"/>
  </si>
  <si>
    <t>校舎面積</t>
    <rPh sb="0" eb="2">
      <t>コウシャ</t>
    </rPh>
    <rPh sb="2" eb="4">
      <t>メンセキ</t>
    </rPh>
    <phoneticPr fontId="42"/>
  </si>
  <si>
    <t>屋内運動
場面積</t>
    <rPh sb="0" eb="2">
      <t>オクナイ</t>
    </rPh>
    <rPh sb="2" eb="5">
      <t>ウンドウジョウ</t>
    </rPh>
    <rPh sb="5" eb="6">
      <t>ジョウ</t>
    </rPh>
    <rPh sb="6" eb="8">
      <t>メンセキ</t>
    </rPh>
    <phoneticPr fontId="42"/>
  </si>
  <si>
    <t>合　計</t>
    <rPh sb="0" eb="1">
      <t>ゴウ</t>
    </rPh>
    <rPh sb="2" eb="3">
      <t>ケイ</t>
    </rPh>
    <phoneticPr fontId="42"/>
  </si>
  <si>
    <t>越ヶ谷小学校</t>
    <rPh sb="0" eb="3">
      <t>コシガヤ</t>
    </rPh>
    <rPh sb="3" eb="4">
      <t>ショウ</t>
    </rPh>
    <rPh sb="4" eb="6">
      <t>ガッコウ</t>
    </rPh>
    <phoneticPr fontId="42"/>
  </si>
  <si>
    <t>大沢小学校</t>
    <rPh sb="0" eb="2">
      <t>オオサワ</t>
    </rPh>
    <rPh sb="2" eb="3">
      <t>ショウ</t>
    </rPh>
    <phoneticPr fontId="42"/>
  </si>
  <si>
    <t>新方小学校</t>
    <rPh sb="0" eb="1">
      <t>シン</t>
    </rPh>
    <rPh sb="1" eb="2">
      <t>イカタ</t>
    </rPh>
    <rPh sb="2" eb="3">
      <t>ショウ</t>
    </rPh>
    <phoneticPr fontId="42"/>
  </si>
  <si>
    <t>桜井小学校</t>
    <rPh sb="0" eb="2">
      <t>サクライ</t>
    </rPh>
    <rPh sb="2" eb="3">
      <t>ショウ</t>
    </rPh>
    <phoneticPr fontId="42"/>
  </si>
  <si>
    <t>大袋小学校</t>
    <rPh sb="0" eb="2">
      <t>オオブクロ</t>
    </rPh>
    <rPh sb="2" eb="3">
      <t>ショウ</t>
    </rPh>
    <phoneticPr fontId="42"/>
  </si>
  <si>
    <t>荻島小学校</t>
    <rPh sb="0" eb="2">
      <t>オギシマ</t>
    </rPh>
    <rPh sb="2" eb="3">
      <t>ショウ</t>
    </rPh>
    <phoneticPr fontId="42"/>
  </si>
  <si>
    <t>出羽小学校</t>
    <rPh sb="0" eb="1">
      <t>デ</t>
    </rPh>
    <rPh sb="1" eb="2">
      <t>ワ</t>
    </rPh>
    <rPh sb="2" eb="3">
      <t>ショウ</t>
    </rPh>
    <phoneticPr fontId="42"/>
  </si>
  <si>
    <t>大相模小学校</t>
    <rPh sb="0" eb="6">
      <t>オオサガミショウ</t>
    </rPh>
    <phoneticPr fontId="42"/>
  </si>
  <si>
    <t>増林小学校</t>
    <rPh sb="0" eb="5">
      <t>マシバヤシ</t>
    </rPh>
    <phoneticPr fontId="42"/>
  </si>
  <si>
    <t>川柳小学校</t>
    <rPh sb="0" eb="5">
      <t>カワヤナギ</t>
    </rPh>
    <phoneticPr fontId="42"/>
  </si>
  <si>
    <t>南越谷小学校</t>
    <rPh sb="0" eb="6">
      <t>ミナミコシガヤ</t>
    </rPh>
    <phoneticPr fontId="42"/>
  </si>
  <si>
    <t>東越谷小学校</t>
    <rPh sb="0" eb="6">
      <t>ヒガシコシガヤ</t>
    </rPh>
    <phoneticPr fontId="42"/>
  </si>
  <si>
    <t>大沢北小学校</t>
    <rPh sb="0" eb="6">
      <t>オオサワキタ</t>
    </rPh>
    <phoneticPr fontId="42"/>
  </si>
  <si>
    <t>大袋北小学校</t>
    <rPh sb="0" eb="6">
      <t>オオブクロキタ</t>
    </rPh>
    <phoneticPr fontId="42"/>
  </si>
  <si>
    <t>蒲生南小学校</t>
    <rPh sb="0" eb="6">
      <t>ガモウミナミ</t>
    </rPh>
    <phoneticPr fontId="42"/>
  </si>
  <si>
    <t>北越谷小学校</t>
    <rPh sb="0" eb="6">
      <t>キタコシガヤ</t>
    </rPh>
    <phoneticPr fontId="42"/>
  </si>
  <si>
    <t>大袋東小学校</t>
    <rPh sb="0" eb="6">
      <t>オオブクロヒガシ</t>
    </rPh>
    <phoneticPr fontId="42"/>
  </si>
  <si>
    <t>平方小学校</t>
    <rPh sb="0" eb="5">
      <t>ヒラカタショウ</t>
    </rPh>
    <phoneticPr fontId="42"/>
  </si>
  <si>
    <t>弥栄小学校</t>
    <rPh sb="0" eb="5">
      <t>ヤサカ</t>
    </rPh>
    <phoneticPr fontId="42"/>
  </si>
  <si>
    <t>大間野小学校</t>
    <rPh sb="0" eb="6">
      <t>オオマノ</t>
    </rPh>
    <phoneticPr fontId="42"/>
  </si>
  <si>
    <t>宮本小学校</t>
    <rPh sb="0" eb="5">
      <t>ミヤモト</t>
    </rPh>
    <phoneticPr fontId="42"/>
  </si>
  <si>
    <t>西方小学校</t>
    <rPh sb="0" eb="5">
      <t>ニシカタ</t>
    </rPh>
    <phoneticPr fontId="42"/>
  </si>
  <si>
    <t>鷺後小学校</t>
    <rPh sb="0" eb="5">
      <t>サギシロ</t>
    </rPh>
    <phoneticPr fontId="42"/>
  </si>
  <si>
    <t>明正小学校</t>
    <rPh sb="0" eb="5">
      <t>メイセイ</t>
    </rPh>
    <phoneticPr fontId="42"/>
  </si>
  <si>
    <t>千間台小学校</t>
    <rPh sb="0" eb="6">
      <t>センゲンダイショウ</t>
    </rPh>
    <phoneticPr fontId="42"/>
  </si>
  <si>
    <t>桜井南小学校</t>
    <rPh sb="0" eb="6">
      <t>サクライミナミ</t>
    </rPh>
    <phoneticPr fontId="42"/>
  </si>
  <si>
    <t>花田小学校</t>
    <rPh sb="0" eb="5">
      <t>ハナタ</t>
    </rPh>
    <phoneticPr fontId="42"/>
  </si>
  <si>
    <t>城ノ上小学校</t>
    <rPh sb="0" eb="1">
      <t>シロ</t>
    </rPh>
    <rPh sb="2" eb="6">
      <t>ウエ</t>
    </rPh>
    <phoneticPr fontId="42"/>
  </si>
  <si>
    <t>蒲生小学校</t>
    <rPh sb="0" eb="5">
      <t>ガモウ</t>
    </rPh>
    <phoneticPr fontId="42"/>
  </si>
  <si>
    <t>（注）特別支援学級は再掲</t>
    <rPh sb="1" eb="2">
      <t>チュウ</t>
    </rPh>
    <rPh sb="3" eb="5">
      <t>トクベツ</t>
    </rPh>
    <rPh sb="5" eb="7">
      <t>シエン</t>
    </rPh>
    <rPh sb="7" eb="9">
      <t>ガッキュウ</t>
    </rPh>
    <rPh sb="10" eb="12">
      <t>サイケイ</t>
    </rPh>
    <phoneticPr fontId="42"/>
  </si>
  <si>
    <t>資料：教育委員会・学校管理課</t>
    <rPh sb="3" eb="8">
      <t>キョウイクイインカイ</t>
    </rPh>
    <rPh sb="9" eb="11">
      <t>ガッコウ</t>
    </rPh>
    <rPh sb="11" eb="13">
      <t>カンリ</t>
    </rPh>
    <rPh sb="13" eb="14">
      <t>カ</t>
    </rPh>
    <phoneticPr fontId="42"/>
  </si>
  <si>
    <t>10-6. 特別支援教育の状況</t>
    <rPh sb="6" eb="8">
      <t>トクベツ</t>
    </rPh>
    <rPh sb="8" eb="10">
      <t>シエン</t>
    </rPh>
    <rPh sb="10" eb="12">
      <t>キョウイク</t>
    </rPh>
    <rPh sb="13" eb="15">
      <t>ジョウキョウ</t>
    </rPh>
    <phoneticPr fontId="42"/>
  </si>
  <si>
    <t>令和7年5月1日</t>
    <rPh sb="0" eb="2">
      <t>レイワ</t>
    </rPh>
    <phoneticPr fontId="42"/>
  </si>
  <si>
    <t>学校(部)別</t>
    <rPh sb="0" eb="2">
      <t>ガッコウ</t>
    </rPh>
    <rPh sb="3" eb="4">
      <t>ブ</t>
    </rPh>
    <rPh sb="5" eb="6">
      <t>ベツ</t>
    </rPh>
    <phoneticPr fontId="42"/>
  </si>
  <si>
    <t>在籍種別</t>
    <rPh sb="0" eb="2">
      <t>ザイセキ</t>
    </rPh>
    <rPh sb="2" eb="4">
      <t>シュベツ</t>
    </rPh>
    <phoneticPr fontId="42"/>
  </si>
  <si>
    <t xml:space="preserve"> 総 数</t>
    <rPh sb="1" eb="4">
      <t>ソウスウ</t>
    </rPh>
    <phoneticPr fontId="42"/>
  </si>
  <si>
    <t>小学校（部）</t>
    <rPh sb="0" eb="3">
      <t>ショウガッコウ</t>
    </rPh>
    <rPh sb="4" eb="5">
      <t>ブ</t>
    </rPh>
    <phoneticPr fontId="42"/>
  </si>
  <si>
    <t>中学校（部）</t>
    <rPh sb="0" eb="3">
      <t>チュウガッコウ</t>
    </rPh>
    <rPh sb="4" eb="5">
      <t>ブ</t>
    </rPh>
    <phoneticPr fontId="42"/>
  </si>
  <si>
    <t>知的障がい</t>
    <rPh sb="0" eb="2">
      <t>チテキ</t>
    </rPh>
    <rPh sb="2" eb="3">
      <t>サワ</t>
    </rPh>
    <phoneticPr fontId="42"/>
  </si>
  <si>
    <t>言語障がい</t>
    <rPh sb="0" eb="2">
      <t>ゲンゴ</t>
    </rPh>
    <rPh sb="2" eb="3">
      <t>サワ</t>
    </rPh>
    <phoneticPr fontId="42"/>
  </si>
  <si>
    <t>情緒障がい</t>
    <rPh sb="0" eb="2">
      <t>ジョウチョ</t>
    </rPh>
    <rPh sb="2" eb="3">
      <t>サワ</t>
    </rPh>
    <phoneticPr fontId="42"/>
  </si>
  <si>
    <t>肢体不自由</t>
    <rPh sb="0" eb="2">
      <t>シタイ</t>
    </rPh>
    <rPh sb="2" eb="5">
      <t>フジユウ</t>
    </rPh>
    <phoneticPr fontId="42"/>
  </si>
  <si>
    <t>視覚障がい</t>
    <rPh sb="0" eb="2">
      <t>シカク</t>
    </rPh>
    <rPh sb="2" eb="3">
      <t>サワ</t>
    </rPh>
    <phoneticPr fontId="42"/>
  </si>
  <si>
    <t>聴覚障がい</t>
    <rPh sb="0" eb="2">
      <t>チョウカク</t>
    </rPh>
    <rPh sb="2" eb="3">
      <t>サワ</t>
    </rPh>
    <phoneticPr fontId="42"/>
  </si>
  <si>
    <t>病・虚弱</t>
    <rPh sb="0" eb="1">
      <t>ヤマイ</t>
    </rPh>
    <rPh sb="2" eb="4">
      <t>キョジャク</t>
    </rPh>
    <phoneticPr fontId="42"/>
  </si>
  <si>
    <t>総  数</t>
    <rPh sb="0" eb="4">
      <t>ソウスウ</t>
    </rPh>
    <phoneticPr fontId="42"/>
  </si>
  <si>
    <t>市内小・中学校特別支援学級就学者数</t>
    <rPh sb="0" eb="2">
      <t>シナイ</t>
    </rPh>
    <rPh sb="2" eb="3">
      <t>ショウ</t>
    </rPh>
    <rPh sb="4" eb="5">
      <t>チュウ</t>
    </rPh>
    <rPh sb="5" eb="7">
      <t>ガッコウ</t>
    </rPh>
    <rPh sb="7" eb="9">
      <t>トクベツ</t>
    </rPh>
    <rPh sb="9" eb="11">
      <t>シエン</t>
    </rPh>
    <rPh sb="11" eb="13">
      <t>ガッキュウ</t>
    </rPh>
    <rPh sb="13" eb="15">
      <t>シュウガク</t>
    </rPh>
    <rPh sb="15" eb="16">
      <t>シャ</t>
    </rPh>
    <rPh sb="16" eb="17">
      <t>カズ</t>
    </rPh>
    <phoneticPr fontId="42"/>
  </si>
  <si>
    <t>公立特別支援学校等就学者数</t>
    <rPh sb="0" eb="2">
      <t>コウリツ</t>
    </rPh>
    <rPh sb="2" eb="4">
      <t>トクベツ</t>
    </rPh>
    <rPh sb="4" eb="6">
      <t>シエン</t>
    </rPh>
    <rPh sb="6" eb="8">
      <t>ガッコウ</t>
    </rPh>
    <rPh sb="8" eb="9">
      <t>トウ</t>
    </rPh>
    <rPh sb="9" eb="12">
      <t>シュウガクシャ</t>
    </rPh>
    <rPh sb="12" eb="13">
      <t>スウ</t>
    </rPh>
    <phoneticPr fontId="42"/>
  </si>
  <si>
    <t>資料：教育委員会・学務課</t>
    <rPh sb="9" eb="12">
      <t>ガクムカ</t>
    </rPh>
    <phoneticPr fontId="42"/>
  </si>
  <si>
    <t>10-7. 市立中学校の状況</t>
    <rPh sb="8" eb="9">
      <t>チュウ</t>
    </rPh>
    <rPh sb="9" eb="11">
      <t>ショウガッコウ</t>
    </rPh>
    <rPh sb="12" eb="14">
      <t>ジョウキョウ</t>
    </rPh>
    <phoneticPr fontId="42"/>
  </si>
  <si>
    <t>生徒数</t>
    <rPh sb="0" eb="2">
      <t>セイト</t>
    </rPh>
    <rPh sb="2" eb="3">
      <t>ジドウスウ</t>
    </rPh>
    <phoneticPr fontId="42"/>
  </si>
  <si>
    <t>１学級当り生徒数</t>
    <rPh sb="1" eb="3">
      <t>ガッキュウ</t>
    </rPh>
    <rPh sb="3" eb="4">
      <t>アタ</t>
    </rPh>
    <rPh sb="5" eb="7">
      <t>セイト</t>
    </rPh>
    <rPh sb="7" eb="8">
      <t>ジドウスウ</t>
    </rPh>
    <phoneticPr fontId="42"/>
  </si>
  <si>
    <t>10-8. 市立中学校別生徒数・学級数・生徒１人当り施設面積</t>
    <rPh sb="8" eb="9">
      <t>チュウ</t>
    </rPh>
    <rPh sb="9" eb="11">
      <t>ショウガッコウ</t>
    </rPh>
    <rPh sb="11" eb="12">
      <t>ベツ</t>
    </rPh>
    <rPh sb="12" eb="14">
      <t>セイト</t>
    </rPh>
    <rPh sb="14" eb="15">
      <t>ジドウスウ</t>
    </rPh>
    <rPh sb="16" eb="18">
      <t>ガッキュウ</t>
    </rPh>
    <rPh sb="18" eb="19">
      <t>スウ</t>
    </rPh>
    <rPh sb="20" eb="22">
      <t>セイト</t>
    </rPh>
    <rPh sb="23" eb="24">
      <t>ヒト</t>
    </rPh>
    <rPh sb="24" eb="25">
      <t>アタ</t>
    </rPh>
    <rPh sb="26" eb="28">
      <t>シセツ</t>
    </rPh>
    <rPh sb="28" eb="30">
      <t>メンセキ</t>
    </rPh>
    <phoneticPr fontId="42"/>
  </si>
  <si>
    <t>令和7年5月1日</t>
    <rPh sb="0" eb="2">
      <t>レイワ</t>
    </rPh>
    <rPh sb="3" eb="4">
      <t>ネン</t>
    </rPh>
    <phoneticPr fontId="42"/>
  </si>
  <si>
    <t>生徒数（特別支援学級）</t>
    <rPh sb="0" eb="2">
      <t>セイト</t>
    </rPh>
    <rPh sb="2" eb="3">
      <t>ジドウスウ</t>
    </rPh>
    <rPh sb="4" eb="6">
      <t>トクベツ</t>
    </rPh>
    <rPh sb="6" eb="8">
      <t>シエン</t>
    </rPh>
    <rPh sb="8" eb="10">
      <t>ガッキュウ</t>
    </rPh>
    <phoneticPr fontId="42"/>
  </si>
  <si>
    <t>生徒１人当り面積</t>
    <rPh sb="0" eb="2">
      <t>セイト</t>
    </rPh>
    <rPh sb="3" eb="4">
      <t>ヒト</t>
    </rPh>
    <rPh sb="4" eb="5">
      <t>アタ</t>
    </rPh>
    <rPh sb="6" eb="8">
      <t>メンセキ</t>
    </rPh>
    <phoneticPr fontId="42"/>
  </si>
  <si>
    <t>屋内運動
場面積</t>
    <rPh sb="0" eb="2">
      <t>オクナイ</t>
    </rPh>
    <rPh sb="2" eb="4">
      <t>ウンドウ</t>
    </rPh>
    <rPh sb="5" eb="6">
      <t>ジョウ</t>
    </rPh>
    <rPh sb="6" eb="8">
      <t>メンセキ</t>
    </rPh>
    <phoneticPr fontId="42"/>
  </si>
  <si>
    <t>中央中学校</t>
    <rPh sb="0" eb="2">
      <t>チュウオウ</t>
    </rPh>
    <rPh sb="2" eb="3">
      <t>チュウ</t>
    </rPh>
    <rPh sb="3" eb="5">
      <t>ガッコウ</t>
    </rPh>
    <phoneticPr fontId="42"/>
  </si>
  <si>
    <t>東中学校</t>
    <rPh sb="0" eb="1">
      <t>ヒガシ</t>
    </rPh>
    <rPh sb="1" eb="2">
      <t>チュウ</t>
    </rPh>
    <phoneticPr fontId="42"/>
  </si>
  <si>
    <t>西中学校</t>
    <rPh sb="0" eb="1">
      <t>ニシ</t>
    </rPh>
    <rPh sb="1" eb="2">
      <t>チュウ</t>
    </rPh>
    <phoneticPr fontId="42"/>
  </si>
  <si>
    <t>南中学校</t>
    <rPh sb="0" eb="1">
      <t>ミナミ</t>
    </rPh>
    <rPh sb="1" eb="2">
      <t>チュウ</t>
    </rPh>
    <phoneticPr fontId="42"/>
  </si>
  <si>
    <t>北中学校</t>
    <rPh sb="0" eb="1">
      <t>キタ</t>
    </rPh>
    <rPh sb="1" eb="2">
      <t>チュウ</t>
    </rPh>
    <phoneticPr fontId="42"/>
  </si>
  <si>
    <t>富士中学校</t>
    <rPh sb="0" eb="2">
      <t>フジ</t>
    </rPh>
    <rPh sb="2" eb="3">
      <t>チュウ</t>
    </rPh>
    <phoneticPr fontId="42"/>
  </si>
  <si>
    <t>北陽中学校</t>
    <rPh sb="0" eb="1">
      <t>ホクヨウ</t>
    </rPh>
    <rPh sb="1" eb="2">
      <t>ヨウ</t>
    </rPh>
    <rPh sb="2" eb="3">
      <t>チュウ</t>
    </rPh>
    <phoneticPr fontId="42"/>
  </si>
  <si>
    <t>栄進中学校</t>
    <rPh sb="0" eb="2">
      <t>エイシン</t>
    </rPh>
    <rPh sb="2" eb="3">
      <t>チュウ</t>
    </rPh>
    <phoneticPr fontId="42"/>
  </si>
  <si>
    <t>光陽中学校</t>
    <rPh sb="0" eb="1">
      <t>ヒカリ</t>
    </rPh>
    <rPh sb="1" eb="2">
      <t>ヨウ</t>
    </rPh>
    <rPh sb="2" eb="3">
      <t>チュウ</t>
    </rPh>
    <phoneticPr fontId="42"/>
  </si>
  <si>
    <t>平方中学校</t>
    <rPh sb="0" eb="2">
      <t>ヒラカタ</t>
    </rPh>
    <rPh sb="2" eb="3">
      <t>チュウ</t>
    </rPh>
    <phoneticPr fontId="42"/>
  </si>
  <si>
    <t>武蔵野中学校</t>
    <rPh sb="0" eb="3">
      <t>ムサシノ</t>
    </rPh>
    <rPh sb="3" eb="4">
      <t>チュウ</t>
    </rPh>
    <phoneticPr fontId="42"/>
  </si>
  <si>
    <t>大袋中学校</t>
    <rPh sb="0" eb="2">
      <t>オオブクロ</t>
    </rPh>
    <rPh sb="2" eb="3">
      <t>チュウ</t>
    </rPh>
    <phoneticPr fontId="42"/>
  </si>
  <si>
    <t>新栄中学校</t>
    <rPh sb="0" eb="2">
      <t>シンエイ</t>
    </rPh>
    <rPh sb="2" eb="3">
      <t>チュウ</t>
    </rPh>
    <phoneticPr fontId="42"/>
  </si>
  <si>
    <t>大相模中学校</t>
    <rPh sb="0" eb="3">
      <t>オオサガミ</t>
    </rPh>
    <rPh sb="3" eb="4">
      <t>チュウ</t>
    </rPh>
    <phoneticPr fontId="42"/>
  </si>
  <si>
    <t>千間台中学校</t>
    <rPh sb="0" eb="3">
      <t>センゲンダイ</t>
    </rPh>
    <rPh sb="3" eb="4">
      <t>チュウ</t>
    </rPh>
    <phoneticPr fontId="42"/>
  </si>
  <si>
    <t>資料：教育委員会・学校管理課</t>
    <rPh sb="9" eb="14">
      <t>ガッコウカンリカ</t>
    </rPh>
    <phoneticPr fontId="43"/>
  </si>
  <si>
    <t>10-9. 市立小・中学校児童・生徒１人当りの教育費（公費負担分）</t>
    <rPh sb="8" eb="9">
      <t>ショウ</t>
    </rPh>
    <rPh sb="10" eb="13">
      <t>チュウガッコウ</t>
    </rPh>
    <rPh sb="13" eb="15">
      <t>ジドウ</t>
    </rPh>
    <rPh sb="16" eb="18">
      <t>セイト</t>
    </rPh>
    <rPh sb="19" eb="20">
      <t>ヒト</t>
    </rPh>
    <rPh sb="20" eb="21">
      <t>ア</t>
    </rPh>
    <rPh sb="23" eb="26">
      <t>キョウイクヒ</t>
    </rPh>
    <rPh sb="27" eb="29">
      <t>コウヒ</t>
    </rPh>
    <rPh sb="29" eb="32">
      <t>フタンブン</t>
    </rPh>
    <phoneticPr fontId="42"/>
  </si>
  <si>
    <t>（単位：円）</t>
    <rPh sb="1" eb="3">
      <t>タンイ</t>
    </rPh>
    <rPh sb="4" eb="5">
      <t>エン</t>
    </rPh>
    <phoneticPr fontId="42"/>
  </si>
  <si>
    <t>令和4年度</t>
    <rPh sb="0" eb="2">
      <t>レイワ</t>
    </rPh>
    <rPh sb="3" eb="5">
      <t>ネンド</t>
    </rPh>
    <phoneticPr fontId="42"/>
  </si>
  <si>
    <t>5年度</t>
    <rPh sb="1" eb="3">
      <t>ネンド</t>
    </rPh>
    <phoneticPr fontId="42"/>
  </si>
  <si>
    <t>6年度</t>
    <rPh sb="1" eb="3">
      <t>ネンド</t>
    </rPh>
    <phoneticPr fontId="42"/>
  </si>
  <si>
    <t>小　学　校</t>
    <rPh sb="0" eb="1">
      <t>ショウ</t>
    </rPh>
    <rPh sb="2" eb="3">
      <t>ガク</t>
    </rPh>
    <rPh sb="4" eb="5">
      <t>コウ</t>
    </rPh>
    <phoneticPr fontId="42"/>
  </si>
  <si>
    <t>中　学　校</t>
    <rPh sb="0" eb="1">
      <t>ナカ</t>
    </rPh>
    <rPh sb="2" eb="3">
      <t>ガク</t>
    </rPh>
    <rPh sb="4" eb="5">
      <t>コウ</t>
    </rPh>
    <phoneticPr fontId="42"/>
  </si>
  <si>
    <t>資料：「地方教育費調査」教育委員会・教育総務課</t>
    <rPh sb="0" eb="2">
      <t>シリョウ</t>
    </rPh>
    <rPh sb="4" eb="6">
      <t>チホウ</t>
    </rPh>
    <rPh sb="6" eb="9">
      <t>キョウイクヒ</t>
    </rPh>
    <rPh sb="9" eb="11">
      <t>チョウサ</t>
    </rPh>
    <rPh sb="12" eb="17">
      <t>キョウイクイインカイ</t>
    </rPh>
    <rPh sb="18" eb="20">
      <t>キョウイク</t>
    </rPh>
    <rPh sb="20" eb="23">
      <t>ソウムカ</t>
    </rPh>
    <phoneticPr fontId="42"/>
  </si>
  <si>
    <t>10-10. 市立小・中学校就学援助費受給者数</t>
    <rPh sb="9" eb="10">
      <t>ショウ</t>
    </rPh>
    <rPh sb="11" eb="14">
      <t>チュウガッコウ</t>
    </rPh>
    <rPh sb="14" eb="16">
      <t>シュウガク</t>
    </rPh>
    <rPh sb="16" eb="18">
      <t>エンジョ</t>
    </rPh>
    <rPh sb="18" eb="19">
      <t>ヒ</t>
    </rPh>
    <rPh sb="19" eb="22">
      <t>ジュキュウシャ</t>
    </rPh>
    <rPh sb="22" eb="23">
      <t>スウ</t>
    </rPh>
    <phoneticPr fontId="42"/>
  </si>
  <si>
    <t>種　　別</t>
    <rPh sb="0" eb="4">
      <t>シュベツ</t>
    </rPh>
    <phoneticPr fontId="42"/>
  </si>
  <si>
    <t>総　　数</t>
    <rPh sb="0" eb="4">
      <t>ソウスウ</t>
    </rPh>
    <phoneticPr fontId="42"/>
  </si>
  <si>
    <t>小　　学　　校</t>
    <rPh sb="0" eb="7">
      <t>ショウガッコウ</t>
    </rPh>
    <phoneticPr fontId="42"/>
  </si>
  <si>
    <t>中　　学　　校</t>
    <rPh sb="0" eb="7">
      <t>チュウガッコウ</t>
    </rPh>
    <phoneticPr fontId="42"/>
  </si>
  <si>
    <t>令和4年度</t>
    <rPh sb="0" eb="2">
      <t>レイワ</t>
    </rPh>
    <phoneticPr fontId="43"/>
  </si>
  <si>
    <t>5年度</t>
  </si>
  <si>
    <t>6年度</t>
  </si>
  <si>
    <t>令和4年度</t>
  </si>
  <si>
    <t>学用品費等</t>
    <rPh sb="0" eb="3">
      <t>ガクヨウヒン</t>
    </rPh>
    <rPh sb="3" eb="4">
      <t>ヒ</t>
    </rPh>
    <rPh sb="4" eb="5">
      <t>ナド</t>
    </rPh>
    <phoneticPr fontId="42"/>
  </si>
  <si>
    <t>校外活動費（宿泊無）</t>
    <rPh sb="0" eb="2">
      <t>コウガイ</t>
    </rPh>
    <rPh sb="2" eb="4">
      <t>カツドウ</t>
    </rPh>
    <rPh sb="4" eb="5">
      <t>ヒ</t>
    </rPh>
    <rPh sb="6" eb="8">
      <t>シュクハク</t>
    </rPh>
    <rPh sb="8" eb="9">
      <t>ナシ</t>
    </rPh>
    <phoneticPr fontId="42"/>
  </si>
  <si>
    <t>修学旅行費</t>
    <rPh sb="0" eb="4">
      <t>シュウガクリョコウ</t>
    </rPh>
    <rPh sb="4" eb="5">
      <t>ヒ</t>
    </rPh>
    <phoneticPr fontId="42"/>
  </si>
  <si>
    <t>校外活動費（宿泊有）</t>
    <rPh sb="0" eb="2">
      <t>コウガイ</t>
    </rPh>
    <rPh sb="2" eb="4">
      <t>カツドウ</t>
    </rPh>
    <rPh sb="4" eb="5">
      <t>ヒ</t>
    </rPh>
    <rPh sb="6" eb="8">
      <t>シュクハク</t>
    </rPh>
    <rPh sb="8" eb="9">
      <t>アリ</t>
    </rPh>
    <phoneticPr fontId="42"/>
  </si>
  <si>
    <t>学校給食費</t>
    <rPh sb="0" eb="4">
      <t>ガッコウキュウショク</t>
    </rPh>
    <rPh sb="4" eb="5">
      <t>ヒ</t>
    </rPh>
    <phoneticPr fontId="42"/>
  </si>
  <si>
    <t>医療費</t>
    <rPh sb="0" eb="3">
      <t>イリョウヒ</t>
    </rPh>
    <phoneticPr fontId="42"/>
  </si>
  <si>
    <t>新入学児童・
生徒学用品費</t>
    <rPh sb="0" eb="3">
      <t>シンニュウガク</t>
    </rPh>
    <rPh sb="3" eb="5">
      <t>ジドウ</t>
    </rPh>
    <rPh sb="7" eb="9">
      <t>セイト</t>
    </rPh>
    <rPh sb="9" eb="10">
      <t>ガク</t>
    </rPh>
    <rPh sb="10" eb="11">
      <t>ヨウ</t>
    </rPh>
    <rPh sb="11" eb="12">
      <t>シナ</t>
    </rPh>
    <rPh sb="12" eb="13">
      <t>ヒ</t>
    </rPh>
    <phoneticPr fontId="42"/>
  </si>
  <si>
    <t>新入学準備費
(中学校）</t>
    <rPh sb="0" eb="6">
      <t>シンニュウガクジュンビヒ</t>
    </rPh>
    <rPh sb="8" eb="11">
      <t>チュウガッコウ</t>
    </rPh>
    <phoneticPr fontId="2"/>
  </si>
  <si>
    <t>新入学準備費
(小学校）</t>
    <rPh sb="0" eb="6">
      <t>シンニュウガクジュンビヒ</t>
    </rPh>
    <rPh sb="8" eb="11">
      <t>ショウガッコウ</t>
    </rPh>
    <phoneticPr fontId="2"/>
  </si>
  <si>
    <t>（注1）支給対象は、準要保護及び要保護(修学旅行費、医療費のみ)世帯の児童・生徒</t>
    <rPh sb="20" eb="22">
      <t>シュウガク</t>
    </rPh>
    <rPh sb="22" eb="24">
      <t>リョコウ</t>
    </rPh>
    <rPh sb="24" eb="25">
      <t>ヒ</t>
    </rPh>
    <rPh sb="26" eb="29">
      <t>イリョウヒ</t>
    </rPh>
    <phoneticPr fontId="42"/>
  </si>
  <si>
    <t>（注2）新入学準備費（中学校）は小６に支給</t>
    <phoneticPr fontId="50"/>
  </si>
  <si>
    <t>（注3）新入学準備費（小学校）は新小１に支給</t>
    <rPh sb="11" eb="12">
      <t>ショウ</t>
    </rPh>
    <rPh sb="12" eb="14">
      <t>ガッコウ</t>
    </rPh>
    <rPh sb="16" eb="17">
      <t>シン</t>
    </rPh>
    <phoneticPr fontId="50"/>
  </si>
  <si>
    <t>10-11. 市立中学校卒業者の進路状況</t>
    <rPh sb="9" eb="12">
      <t>チュウガッコウ</t>
    </rPh>
    <rPh sb="12" eb="15">
      <t>ソツギョウシャ</t>
    </rPh>
    <rPh sb="16" eb="18">
      <t>シンロ</t>
    </rPh>
    <rPh sb="18" eb="20">
      <t>ジョウキョウ</t>
    </rPh>
    <phoneticPr fontId="42"/>
  </si>
  <si>
    <t>各年3月</t>
    <phoneticPr fontId="2"/>
  </si>
  <si>
    <t>卒業者
総  数</t>
    <rPh sb="0" eb="2">
      <t>ソツギョウシャ</t>
    </rPh>
    <rPh sb="2" eb="3">
      <t>モノ</t>
    </rPh>
    <rPh sb="4" eb="5">
      <t>フサ</t>
    </rPh>
    <rPh sb="7" eb="8">
      <t>カズ</t>
    </rPh>
    <phoneticPr fontId="42"/>
  </si>
  <si>
    <t>進学者数</t>
    <rPh sb="0" eb="3">
      <t>シンガクシャ</t>
    </rPh>
    <rPh sb="3" eb="4">
      <t>スウ</t>
    </rPh>
    <phoneticPr fontId="42"/>
  </si>
  <si>
    <t>就職者
数</t>
    <rPh sb="0" eb="3">
      <t>シュウショクシャ</t>
    </rPh>
    <rPh sb="4" eb="5">
      <t>スウ</t>
    </rPh>
    <phoneticPr fontId="42"/>
  </si>
  <si>
    <t>専修学校各種学校等</t>
    <rPh sb="0" eb="4">
      <t>センシュウガッコウ</t>
    </rPh>
    <rPh sb="4" eb="8">
      <t>カクシュガッコウ</t>
    </rPh>
    <rPh sb="8" eb="9">
      <t>ナド</t>
    </rPh>
    <phoneticPr fontId="42"/>
  </si>
  <si>
    <t>無業者</t>
    <rPh sb="0" eb="1">
      <t>ム</t>
    </rPh>
    <rPh sb="1" eb="3">
      <t>ギョウシャ</t>
    </rPh>
    <phoneticPr fontId="42"/>
  </si>
  <si>
    <t>就職
進学者
(再掲)</t>
    <rPh sb="0" eb="2">
      <t>シュウショク</t>
    </rPh>
    <rPh sb="3" eb="6">
      <t>シンガクシャ</t>
    </rPh>
    <rPh sb="8" eb="10">
      <t>サイケイ</t>
    </rPh>
    <phoneticPr fontId="42"/>
  </si>
  <si>
    <t>進学率(％)</t>
    <rPh sb="0" eb="3">
      <t>シンガクリツ</t>
    </rPh>
    <phoneticPr fontId="42"/>
  </si>
  <si>
    <t>全日制</t>
    <rPh sb="0" eb="3">
      <t>ゼンニチセイ</t>
    </rPh>
    <phoneticPr fontId="42"/>
  </si>
  <si>
    <t>定時制</t>
    <rPh sb="0" eb="3">
      <t>テイジセイ</t>
    </rPh>
    <phoneticPr fontId="42"/>
  </si>
  <si>
    <t>別科
・
高専</t>
    <rPh sb="0" eb="1">
      <t>ベツ</t>
    </rPh>
    <rPh sb="1" eb="2">
      <t>カ</t>
    </rPh>
    <rPh sb="5" eb="7">
      <t>コウセン</t>
    </rPh>
    <phoneticPr fontId="42"/>
  </si>
  <si>
    <t>通信制</t>
    <rPh sb="0" eb="2">
      <t>ツウシン</t>
    </rPh>
    <rPh sb="2" eb="3">
      <t>セイ</t>
    </rPh>
    <phoneticPr fontId="42"/>
  </si>
  <si>
    <t>令和5</t>
    <rPh sb="0" eb="1">
      <t>レイワ</t>
    </rPh>
    <phoneticPr fontId="2"/>
  </si>
  <si>
    <t>資料：教育委員会・指導課</t>
    <rPh sb="0" eb="2">
      <t>シリョウ</t>
    </rPh>
    <rPh sb="3" eb="8">
      <t>キョウイクイインカイ</t>
    </rPh>
    <rPh sb="9" eb="12">
      <t>シドウカ</t>
    </rPh>
    <phoneticPr fontId="42"/>
  </si>
  <si>
    <t>10-12. 市立小・中学校保健関係職員数</t>
    <rPh sb="9" eb="10">
      <t>ショウ</t>
    </rPh>
    <rPh sb="11" eb="12">
      <t>ナカ</t>
    </rPh>
    <rPh sb="12" eb="14">
      <t>ガッコウ</t>
    </rPh>
    <rPh sb="14" eb="16">
      <t>ホケン</t>
    </rPh>
    <rPh sb="16" eb="18">
      <t>カンケイ</t>
    </rPh>
    <rPh sb="18" eb="20">
      <t>ショクイン</t>
    </rPh>
    <rPh sb="20" eb="21">
      <t>カズ</t>
    </rPh>
    <phoneticPr fontId="42"/>
  </si>
  <si>
    <t>学校医</t>
    <rPh sb="0" eb="2">
      <t>ガッコウ</t>
    </rPh>
    <rPh sb="2" eb="3">
      <t>イ</t>
    </rPh>
    <phoneticPr fontId="42"/>
  </si>
  <si>
    <t>学校歯科医</t>
    <rPh sb="0" eb="2">
      <t>ガッコウ</t>
    </rPh>
    <rPh sb="2" eb="5">
      <t>シカイ</t>
    </rPh>
    <phoneticPr fontId="42"/>
  </si>
  <si>
    <t>学校薬剤師</t>
    <rPh sb="0" eb="2">
      <t>ガッコウ</t>
    </rPh>
    <rPh sb="2" eb="5">
      <t>ヤクザイシ</t>
    </rPh>
    <phoneticPr fontId="42"/>
  </si>
  <si>
    <t>養護教員</t>
    <rPh sb="0" eb="2">
      <t>ヨウゴ</t>
    </rPh>
    <rPh sb="2" eb="4">
      <t>キョウイン</t>
    </rPh>
    <phoneticPr fontId="42"/>
  </si>
  <si>
    <t>保健主事</t>
    <rPh sb="0" eb="2">
      <t>ホケン</t>
    </rPh>
    <rPh sb="2" eb="4">
      <t>シュジ</t>
    </rPh>
    <phoneticPr fontId="42"/>
  </si>
  <si>
    <t>内科</t>
    <rPh sb="0" eb="2">
      <t>ナイカ</t>
    </rPh>
    <phoneticPr fontId="42"/>
  </si>
  <si>
    <t>耳鼻科</t>
    <rPh sb="0" eb="3">
      <t>ジビカ</t>
    </rPh>
    <phoneticPr fontId="42"/>
  </si>
  <si>
    <t>眼科</t>
    <rPh sb="0" eb="2">
      <t>ガンカ</t>
    </rPh>
    <phoneticPr fontId="42"/>
  </si>
  <si>
    <t>整形外科</t>
    <rPh sb="0" eb="2">
      <t>セイケイ</t>
    </rPh>
    <rPh sb="2" eb="4">
      <t>ゲカ</t>
    </rPh>
    <phoneticPr fontId="42"/>
  </si>
  <si>
    <t>令和5</t>
    <rPh sb="0" eb="1">
      <t>レイワガン</t>
    </rPh>
    <phoneticPr fontId="2"/>
  </si>
  <si>
    <t>6</t>
  </si>
  <si>
    <t>10-13. 市立小・中学校児童・生徒の体位平均値</t>
    <rPh sb="9" eb="10">
      <t>ショウ</t>
    </rPh>
    <rPh sb="11" eb="14">
      <t>チュウガッコウ</t>
    </rPh>
    <rPh sb="14" eb="16">
      <t>ジドウ</t>
    </rPh>
    <rPh sb="17" eb="19">
      <t>セイト</t>
    </rPh>
    <rPh sb="20" eb="22">
      <t>タイイ</t>
    </rPh>
    <rPh sb="22" eb="25">
      <t>ヘイキンチ</t>
    </rPh>
    <phoneticPr fontId="42"/>
  </si>
  <si>
    <t>各年5月1日</t>
    <rPh sb="0" eb="1">
      <t>カク</t>
    </rPh>
    <rPh sb="1" eb="2">
      <t>ネン</t>
    </rPh>
    <rPh sb="2" eb="4">
      <t>５ガツ</t>
    </rPh>
    <rPh sb="4" eb="6">
      <t>１ニチ</t>
    </rPh>
    <phoneticPr fontId="42"/>
  </si>
  <si>
    <t>区分</t>
    <rPh sb="0" eb="2">
      <t>クブン</t>
    </rPh>
    <phoneticPr fontId="42"/>
  </si>
  <si>
    <t>性別</t>
    <rPh sb="0" eb="2">
      <t>セイベツ</t>
    </rPh>
    <phoneticPr fontId="42"/>
  </si>
  <si>
    <t>学年</t>
    <rPh sb="0" eb="2">
      <t>ガクネン</t>
    </rPh>
    <phoneticPr fontId="42"/>
  </si>
  <si>
    <t>身　長（cm）</t>
    <rPh sb="0" eb="1">
      <t>ミ</t>
    </rPh>
    <rPh sb="2" eb="3">
      <t>チョウ</t>
    </rPh>
    <phoneticPr fontId="42"/>
  </si>
  <si>
    <t>体　重（kg）</t>
    <rPh sb="0" eb="1">
      <t>カラダ</t>
    </rPh>
    <rPh sb="2" eb="3">
      <t>シゲル</t>
    </rPh>
    <phoneticPr fontId="42"/>
  </si>
  <si>
    <t>令和5年</t>
    <rPh sb="0" eb="2">
      <t>レイワ</t>
    </rPh>
    <rPh sb="3" eb="4">
      <t>ネン</t>
    </rPh>
    <phoneticPr fontId="42"/>
  </si>
  <si>
    <t>6年</t>
    <rPh sb="1" eb="2">
      <t>ネン</t>
    </rPh>
    <phoneticPr fontId="42"/>
  </si>
  <si>
    <t>令和5年</t>
  </si>
  <si>
    <t>6年</t>
  </si>
  <si>
    <t>7年</t>
  </si>
  <si>
    <t>小　　学　　校</t>
    <rPh sb="0" eb="1">
      <t>ショウ</t>
    </rPh>
    <rPh sb="3" eb="4">
      <t>ガク</t>
    </rPh>
    <rPh sb="6" eb="7">
      <t>コウ</t>
    </rPh>
    <phoneticPr fontId="42"/>
  </si>
  <si>
    <t>10-14. 学校給食センターの概要</t>
    <rPh sb="7" eb="9">
      <t>ガッコウ</t>
    </rPh>
    <rPh sb="9" eb="11">
      <t>キュウショク</t>
    </rPh>
    <rPh sb="16" eb="18">
      <t>ガイヨウ</t>
    </rPh>
    <phoneticPr fontId="42"/>
  </si>
  <si>
    <t>令和7年4月1日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42"/>
  </si>
  <si>
    <t>施設名</t>
    <rPh sb="0" eb="2">
      <t>シセツ</t>
    </rPh>
    <rPh sb="2" eb="3">
      <t>メイ</t>
    </rPh>
    <phoneticPr fontId="42"/>
  </si>
  <si>
    <t>調理能力
（食）</t>
    <rPh sb="0" eb="2">
      <t>チョウリ</t>
    </rPh>
    <rPh sb="2" eb="4">
      <t>ノウリョク</t>
    </rPh>
    <rPh sb="6" eb="7">
      <t>ショク</t>
    </rPh>
    <phoneticPr fontId="42"/>
  </si>
  <si>
    <t>規模（㎡）</t>
    <rPh sb="0" eb="2">
      <t>キボ</t>
    </rPh>
    <phoneticPr fontId="42"/>
  </si>
  <si>
    <t>職員数（人）</t>
    <rPh sb="0" eb="3">
      <t>ショクインスウ</t>
    </rPh>
    <rPh sb="4" eb="5">
      <t>ニン</t>
    </rPh>
    <phoneticPr fontId="42"/>
  </si>
  <si>
    <t>敷地面積</t>
    <rPh sb="0" eb="2">
      <t>シキチ</t>
    </rPh>
    <rPh sb="2" eb="4">
      <t>メンセキ</t>
    </rPh>
    <phoneticPr fontId="42"/>
  </si>
  <si>
    <t>延床面積</t>
    <rPh sb="0" eb="1">
      <t>ノ</t>
    </rPh>
    <rPh sb="1" eb="2">
      <t>ユカ</t>
    </rPh>
    <rPh sb="2" eb="4">
      <t>メンセキ</t>
    </rPh>
    <phoneticPr fontId="42"/>
  </si>
  <si>
    <t>所長</t>
    <rPh sb="0" eb="2">
      <t>ショチョウ</t>
    </rPh>
    <phoneticPr fontId="42"/>
  </si>
  <si>
    <t>事務員</t>
    <rPh sb="0" eb="3">
      <t>ジムイン</t>
    </rPh>
    <phoneticPr fontId="42"/>
  </si>
  <si>
    <t>栄養士</t>
    <rPh sb="0" eb="3">
      <t>エイヨウシ</t>
    </rPh>
    <phoneticPr fontId="42"/>
  </si>
  <si>
    <t>調理員</t>
    <rPh sb="0" eb="3">
      <t>チョウリイン</t>
    </rPh>
    <phoneticPr fontId="42"/>
  </si>
  <si>
    <t>ボイラー</t>
    <phoneticPr fontId="42"/>
  </si>
  <si>
    <t>施設衛生
管理員</t>
    <rPh sb="0" eb="2">
      <t>シセツ</t>
    </rPh>
    <rPh sb="2" eb="4">
      <t>エイセイ</t>
    </rPh>
    <rPh sb="5" eb="7">
      <t>カンリ</t>
    </rPh>
    <rPh sb="7" eb="8">
      <t>イン</t>
    </rPh>
    <phoneticPr fontId="42"/>
  </si>
  <si>
    <t>合計</t>
    <rPh sb="0" eb="2">
      <t>ゴウケイ</t>
    </rPh>
    <phoneticPr fontId="42"/>
  </si>
  <si>
    <t>第一学校給食センター</t>
    <rPh sb="0" eb="2">
      <t>ダイイチ</t>
    </rPh>
    <rPh sb="2" eb="4">
      <t>ガッコウ</t>
    </rPh>
    <rPh sb="4" eb="6">
      <t>キュウショク</t>
    </rPh>
    <phoneticPr fontId="42"/>
  </si>
  <si>
    <t>第二学校給食センター</t>
    <rPh sb="0" eb="2">
      <t>ダイニ</t>
    </rPh>
    <rPh sb="2" eb="4">
      <t>ガッコウ</t>
    </rPh>
    <rPh sb="4" eb="6">
      <t>キュウショク</t>
    </rPh>
    <phoneticPr fontId="42"/>
  </si>
  <si>
    <t>第三学校給食センター</t>
    <rPh sb="0" eb="2">
      <t>ダイサン</t>
    </rPh>
    <rPh sb="2" eb="4">
      <t>ガッコウ</t>
    </rPh>
    <rPh sb="4" eb="6">
      <t>キュウショク</t>
    </rPh>
    <phoneticPr fontId="42"/>
  </si>
  <si>
    <t>資料：教育委員会・給食課</t>
    <phoneticPr fontId="42"/>
  </si>
  <si>
    <t>10-15. 学校給食の実施状況</t>
    <rPh sb="7" eb="11">
      <t>ガッコウキュウショク</t>
    </rPh>
    <rPh sb="12" eb="16">
      <t>ジッシジョウキョウ</t>
    </rPh>
    <phoneticPr fontId="42"/>
  </si>
  <si>
    <t>令和7年5月1日</t>
    <rPh sb="0" eb="2">
      <t>レイワ</t>
    </rPh>
    <rPh sb="3" eb="4">
      <t>ネン</t>
    </rPh>
    <rPh sb="5" eb="6">
      <t>ガツ</t>
    </rPh>
    <rPh sb="7" eb="8">
      <t>ニチ</t>
    </rPh>
    <phoneticPr fontId="42"/>
  </si>
  <si>
    <t>（単位：校、食）</t>
    <rPh sb="4" eb="5">
      <t>コウ</t>
    </rPh>
    <rPh sb="6" eb="7">
      <t>ショク</t>
    </rPh>
    <phoneticPr fontId="43"/>
  </si>
  <si>
    <t>施設名</t>
    <rPh sb="0" eb="2">
      <t>シセツ</t>
    </rPh>
    <rPh sb="2" eb="3">
      <t>ナ</t>
    </rPh>
    <phoneticPr fontId="42"/>
  </si>
  <si>
    <t>総数</t>
    <rPh sb="0" eb="2">
      <t>ソウスウ</t>
    </rPh>
    <phoneticPr fontId="42"/>
  </si>
  <si>
    <t>市立小学校</t>
    <rPh sb="2" eb="5">
      <t>ショウガッコウ</t>
    </rPh>
    <phoneticPr fontId="42"/>
  </si>
  <si>
    <t>市立中学校</t>
    <rPh sb="2" eb="5">
      <t>チュウガッコウ</t>
    </rPh>
    <phoneticPr fontId="42"/>
  </si>
  <si>
    <t>学校数</t>
    <rPh sb="0" eb="2">
      <t>ガッコウ</t>
    </rPh>
    <rPh sb="2" eb="3">
      <t>スウ</t>
    </rPh>
    <phoneticPr fontId="42"/>
  </si>
  <si>
    <t>食　数</t>
    <rPh sb="0" eb="1">
      <t>ショク</t>
    </rPh>
    <rPh sb="2" eb="3">
      <t>セイトスウ</t>
    </rPh>
    <phoneticPr fontId="42"/>
  </si>
  <si>
    <t>第二学校給食センター</t>
    <rPh sb="0" eb="1">
      <t>ダイイチ</t>
    </rPh>
    <rPh sb="1" eb="2">
      <t>２</t>
    </rPh>
    <rPh sb="2" eb="4">
      <t>ガッコウ</t>
    </rPh>
    <rPh sb="4" eb="6">
      <t>キュウショク</t>
    </rPh>
    <phoneticPr fontId="42"/>
  </si>
  <si>
    <t>第三学校給食センター</t>
    <rPh sb="0" eb="1">
      <t>ダイイチ</t>
    </rPh>
    <rPh sb="1" eb="2">
      <t>３</t>
    </rPh>
    <rPh sb="2" eb="4">
      <t>ガッコウ</t>
    </rPh>
    <rPh sb="4" eb="6">
      <t>キュウショク</t>
    </rPh>
    <phoneticPr fontId="42"/>
  </si>
  <si>
    <t>10-16. １人１食当りの給食基準額</t>
    <rPh sb="8" eb="9">
      <t>ヒト</t>
    </rPh>
    <rPh sb="10" eb="11">
      <t>ショク</t>
    </rPh>
    <rPh sb="11" eb="12">
      <t>ア</t>
    </rPh>
    <rPh sb="14" eb="16">
      <t>キュウショク</t>
    </rPh>
    <rPh sb="16" eb="18">
      <t>キジュン</t>
    </rPh>
    <rPh sb="18" eb="19">
      <t>ガク</t>
    </rPh>
    <phoneticPr fontId="42"/>
  </si>
  <si>
    <t>各年5月1日</t>
    <rPh sb="0" eb="1">
      <t>カク</t>
    </rPh>
    <rPh sb="1" eb="2">
      <t>ネン</t>
    </rPh>
    <rPh sb="2" eb="3">
      <t>カクネン</t>
    </rPh>
    <rPh sb="3" eb="4">
      <t>ガツ</t>
    </rPh>
    <rPh sb="5" eb="6">
      <t>ニチ</t>
    </rPh>
    <phoneticPr fontId="42"/>
  </si>
  <si>
    <t>パン・麺・ごはん</t>
    <rPh sb="3" eb="4">
      <t>メン</t>
    </rPh>
    <phoneticPr fontId="42"/>
  </si>
  <si>
    <t>牛　乳</t>
    <rPh sb="0" eb="1">
      <t>ウシ</t>
    </rPh>
    <rPh sb="2" eb="3">
      <t>チチ</t>
    </rPh>
    <phoneticPr fontId="42"/>
  </si>
  <si>
    <t>おかず</t>
    <phoneticPr fontId="42"/>
  </si>
  <si>
    <t>合  計</t>
    <rPh sb="0" eb="4">
      <t>ゴウケイ</t>
    </rPh>
    <phoneticPr fontId="42"/>
  </si>
  <si>
    <t>（注）学校給食費の見直しにより令和7年4月から増額した分は、当面の間、公費にて負担するため、</t>
    <rPh sb="1" eb="2">
      <t>チュウ</t>
    </rPh>
    <phoneticPr fontId="50"/>
  </si>
  <si>
    <t>　　　令和7年度は保護者負担額と公費負担額を合算した総額を掲載</t>
    <rPh sb="9" eb="12">
      <t>ホゴシャ</t>
    </rPh>
    <rPh sb="12" eb="14">
      <t>フタン</t>
    </rPh>
    <rPh sb="14" eb="15">
      <t>ガク</t>
    </rPh>
    <rPh sb="16" eb="18">
      <t>コウヒ</t>
    </rPh>
    <rPh sb="18" eb="20">
      <t>フタン</t>
    </rPh>
    <rPh sb="20" eb="21">
      <t>ガク</t>
    </rPh>
    <rPh sb="22" eb="24">
      <t>ガッサン</t>
    </rPh>
    <rPh sb="26" eb="28">
      <t>ソウガク</t>
    </rPh>
    <rPh sb="29" eb="31">
      <t>ケイサイ</t>
    </rPh>
    <phoneticPr fontId="50"/>
  </si>
  <si>
    <t>10-17. 市内の高等学校の状況</t>
    <rPh sb="7" eb="9">
      <t>シナイ</t>
    </rPh>
    <rPh sb="10" eb="14">
      <t>コウトウガッコウ</t>
    </rPh>
    <rPh sb="15" eb="17">
      <t>ジョウキョウ</t>
    </rPh>
    <phoneticPr fontId="42"/>
  </si>
  <si>
    <t>生徒数</t>
    <rPh sb="0" eb="3">
      <t>セイトスウ</t>
    </rPh>
    <phoneticPr fontId="42"/>
  </si>
  <si>
    <t>（注）通信制を除く。</t>
    <rPh sb="1" eb="2">
      <t>チュウ</t>
    </rPh>
    <rPh sb="3" eb="6">
      <t>ツウシンセイ</t>
    </rPh>
    <rPh sb="7" eb="8">
      <t>ノゾ</t>
    </rPh>
    <phoneticPr fontId="43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</si>
  <si>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42"/>
  </si>
  <si>
    <t>FAX</t>
    <phoneticPr fontId="43"/>
  </si>
  <si>
    <t>○</t>
    <phoneticPr fontId="43"/>
  </si>
  <si>
    <t>10-18. 市内高等学校別入学者・生徒数・教員数</t>
    <rPh sb="7" eb="9">
      <t>シナイ</t>
    </rPh>
    <rPh sb="9" eb="13">
      <t>コウトウガッコウ</t>
    </rPh>
    <rPh sb="13" eb="14">
      <t>ベツ</t>
    </rPh>
    <rPh sb="14" eb="17">
      <t>ニュウガクシャ</t>
    </rPh>
    <rPh sb="18" eb="21">
      <t>セイトスウ</t>
    </rPh>
    <rPh sb="22" eb="25">
      <t>キョウインスウ</t>
    </rPh>
    <phoneticPr fontId="42"/>
  </si>
  <si>
    <t>令和7年5月1日</t>
    <rPh sb="0" eb="2">
      <t>レイワ</t>
    </rPh>
    <phoneticPr fontId="2"/>
  </si>
  <si>
    <t>学校名</t>
    <rPh sb="0" eb="3">
      <t>ガッコウメイ</t>
    </rPh>
    <phoneticPr fontId="42"/>
  </si>
  <si>
    <t>募集人員</t>
    <rPh sb="0" eb="2">
      <t>ボシュウ</t>
    </rPh>
    <rPh sb="2" eb="4">
      <t>ジンイン</t>
    </rPh>
    <phoneticPr fontId="42"/>
  </si>
  <si>
    <t>入学者数</t>
    <rPh sb="0" eb="3">
      <t>ニュウガクシャ</t>
    </rPh>
    <rPh sb="3" eb="4">
      <t>スウ</t>
    </rPh>
    <phoneticPr fontId="42"/>
  </si>
  <si>
    <t>教員数</t>
    <rPh sb="0" eb="2">
      <t>キョウイン</t>
    </rPh>
    <rPh sb="2" eb="3">
      <t>スウ</t>
    </rPh>
    <phoneticPr fontId="42"/>
  </si>
  <si>
    <t>合計</t>
    <rPh sb="0" eb="1">
      <t>ゴウ</t>
    </rPh>
    <rPh sb="1" eb="2">
      <t>ケイ</t>
    </rPh>
    <phoneticPr fontId="42"/>
  </si>
  <si>
    <t>1年</t>
    <rPh sb="1" eb="2">
      <t>ネン</t>
    </rPh>
    <phoneticPr fontId="42"/>
  </si>
  <si>
    <t>2年</t>
    <rPh sb="1" eb="2">
      <t>ネン</t>
    </rPh>
    <phoneticPr fontId="42"/>
  </si>
  <si>
    <t>3年</t>
    <rPh sb="1" eb="2">
      <t>ネン</t>
    </rPh>
    <phoneticPr fontId="42"/>
  </si>
  <si>
    <t>4年</t>
    <rPh sb="1" eb="2">
      <t>ネン</t>
    </rPh>
    <phoneticPr fontId="42"/>
  </si>
  <si>
    <t>公 立</t>
    <phoneticPr fontId="2"/>
  </si>
  <si>
    <t>越ヶ谷高校</t>
    <rPh sb="0" eb="3">
      <t>コシガヤ</t>
    </rPh>
    <rPh sb="3" eb="5">
      <t>コウコウ</t>
    </rPh>
    <phoneticPr fontId="42"/>
  </si>
  <si>
    <t>普通科</t>
    <phoneticPr fontId="2"/>
  </si>
  <si>
    <t xml:space="preserve">- </t>
    <phoneticPr fontId="2"/>
  </si>
  <si>
    <t>普通科（定時制）</t>
    <rPh sb="0" eb="3">
      <t>フツウカ</t>
    </rPh>
    <phoneticPr fontId="2"/>
  </si>
  <si>
    <t>越谷北高校</t>
    <rPh sb="0" eb="2">
      <t>コシガヤ</t>
    </rPh>
    <rPh sb="2" eb="3">
      <t>キタ</t>
    </rPh>
    <rPh sb="3" eb="5">
      <t>コウコウ</t>
    </rPh>
    <phoneticPr fontId="42"/>
  </si>
  <si>
    <t>普通科</t>
    <rPh sb="0" eb="3">
      <t>フツウカ</t>
    </rPh>
    <phoneticPr fontId="2"/>
  </si>
  <si>
    <t>理数科</t>
    <rPh sb="0" eb="2">
      <t>リスウ</t>
    </rPh>
    <rPh sb="2" eb="3">
      <t>カ</t>
    </rPh>
    <phoneticPr fontId="2"/>
  </si>
  <si>
    <t>越谷西高校</t>
    <phoneticPr fontId="2"/>
  </si>
  <si>
    <t>越谷東高校</t>
    <phoneticPr fontId="42"/>
  </si>
  <si>
    <t>越谷南高校</t>
    <phoneticPr fontId="42"/>
  </si>
  <si>
    <t>外国語科</t>
    <rPh sb="0" eb="3">
      <t>ガイコクゴ</t>
    </rPh>
    <rPh sb="3" eb="4">
      <t>カ</t>
    </rPh>
    <phoneticPr fontId="2"/>
  </si>
  <si>
    <t>越谷総合技術高校</t>
    <phoneticPr fontId="2"/>
  </si>
  <si>
    <t>電子機械科</t>
    <rPh sb="0" eb="2">
      <t>デンシ</t>
    </rPh>
    <rPh sb="2" eb="5">
      <t>キカイカ</t>
    </rPh>
    <phoneticPr fontId="2"/>
  </si>
  <si>
    <t>情報技術科</t>
    <rPh sb="0" eb="2">
      <t>ジョウホウ</t>
    </rPh>
    <rPh sb="2" eb="5">
      <t>ギジュツカ</t>
    </rPh>
    <phoneticPr fontId="2"/>
  </si>
  <si>
    <t>流通経済科</t>
    <rPh sb="0" eb="2">
      <t>リュウツウ</t>
    </rPh>
    <rPh sb="2" eb="4">
      <t>ケイザイ</t>
    </rPh>
    <rPh sb="4" eb="5">
      <t>カ</t>
    </rPh>
    <phoneticPr fontId="2"/>
  </si>
  <si>
    <t>情報処理科</t>
    <rPh sb="0" eb="2">
      <t>ジョウホウ</t>
    </rPh>
    <rPh sb="2" eb="5">
      <t>ショリカ</t>
    </rPh>
    <phoneticPr fontId="2"/>
  </si>
  <si>
    <t>服飾デザイン科</t>
    <rPh sb="0" eb="2">
      <t>フクショク</t>
    </rPh>
    <rPh sb="6" eb="7">
      <t>カ</t>
    </rPh>
    <phoneticPr fontId="2"/>
  </si>
  <si>
    <t>食物調理科</t>
    <rPh sb="0" eb="2">
      <t>ショクモツ</t>
    </rPh>
    <rPh sb="2" eb="4">
      <t>チョウリ</t>
    </rPh>
    <rPh sb="4" eb="5">
      <t>カ</t>
    </rPh>
    <phoneticPr fontId="2"/>
  </si>
  <si>
    <t>私 立</t>
    <rPh sb="0" eb="1">
      <t>ワタシ</t>
    </rPh>
    <rPh sb="2" eb="3">
      <t>タテ</t>
    </rPh>
    <phoneticPr fontId="2"/>
  </si>
  <si>
    <t>獨協埼玉高校</t>
    <rPh sb="0" eb="2">
      <t>ドッキョウ</t>
    </rPh>
    <rPh sb="2" eb="4">
      <t>サイタマ</t>
    </rPh>
    <rPh sb="4" eb="6">
      <t>コウコウ</t>
    </rPh>
    <phoneticPr fontId="42"/>
  </si>
  <si>
    <t>普通科</t>
  </si>
  <si>
    <t>叡明高校</t>
    <rPh sb="0" eb="1">
      <t>エイ</t>
    </rPh>
    <rPh sb="1" eb="2">
      <t>メイ</t>
    </rPh>
    <rPh sb="2" eb="4">
      <t>コウコウ</t>
    </rPh>
    <phoneticPr fontId="42"/>
  </si>
  <si>
    <t>松栄学園高校（越谷分校）</t>
    <rPh sb="4" eb="6">
      <t>コウコウ</t>
    </rPh>
    <rPh sb="7" eb="9">
      <t>コシガヤ</t>
    </rPh>
    <rPh sb="9" eb="10">
      <t>ブン</t>
    </rPh>
    <rPh sb="10" eb="11">
      <t>コウ</t>
    </rPh>
    <phoneticPr fontId="2"/>
  </si>
  <si>
    <t>普通科（通信制）</t>
    <rPh sb="0" eb="3">
      <t>フツウカ</t>
    </rPh>
    <phoneticPr fontId="2"/>
  </si>
  <si>
    <t>…</t>
    <phoneticPr fontId="2"/>
  </si>
  <si>
    <t>…</t>
  </si>
  <si>
    <t>武蔵野星城高校</t>
    <rPh sb="0" eb="3">
      <t>ムサシノ</t>
    </rPh>
    <rPh sb="3" eb="5">
      <t>セイジョウ</t>
    </rPh>
    <rPh sb="5" eb="7">
      <t>コウコウ</t>
    </rPh>
    <phoneticPr fontId="42"/>
  </si>
  <si>
    <t>合　計</t>
    <rPh sb="0" eb="1">
      <t>ゴウ</t>
    </rPh>
    <rPh sb="2" eb="3">
      <t>ケイ</t>
    </rPh>
    <phoneticPr fontId="2"/>
  </si>
  <si>
    <t>資料：学校基本調査、高等学校入学状況調査、埼玉県学校便覧</t>
    <rPh sb="0" eb="2">
      <t>シリョウ</t>
    </rPh>
    <rPh sb="3" eb="5">
      <t>ガッコウ</t>
    </rPh>
    <rPh sb="5" eb="7">
      <t>キホン</t>
    </rPh>
    <rPh sb="7" eb="9">
      <t>チョウサ</t>
    </rPh>
    <rPh sb="10" eb="12">
      <t>コウトウ</t>
    </rPh>
    <rPh sb="12" eb="14">
      <t>ガッコウ</t>
    </rPh>
    <rPh sb="14" eb="16">
      <t>ニュウガク</t>
    </rPh>
    <rPh sb="16" eb="18">
      <t>ジョウキョウ</t>
    </rPh>
    <rPh sb="18" eb="20">
      <t>チョウサ</t>
    </rPh>
    <phoneticPr fontId="42"/>
  </si>
  <si>
    <t>10-19. 市内の大学の概況</t>
    <rPh sb="7" eb="9">
      <t>シナイ</t>
    </rPh>
    <rPh sb="10" eb="12">
      <t>ダイガク</t>
    </rPh>
    <rPh sb="13" eb="15">
      <t>ガイキョウ</t>
    </rPh>
    <phoneticPr fontId="42"/>
  </si>
  <si>
    <t>（1）文教大学</t>
    <rPh sb="3" eb="5">
      <t>ブンキョウ</t>
    </rPh>
    <rPh sb="5" eb="7">
      <t>ダイガク</t>
    </rPh>
    <phoneticPr fontId="42"/>
  </si>
  <si>
    <t>（単位：人）</t>
    <rPh sb="1" eb="3">
      <t>タンイ</t>
    </rPh>
    <rPh sb="4" eb="5">
      <t>ニン</t>
    </rPh>
    <phoneticPr fontId="42"/>
  </si>
  <si>
    <t>学部名</t>
    <rPh sb="0" eb="3">
      <t>ガクブメイ</t>
    </rPh>
    <phoneticPr fontId="42"/>
  </si>
  <si>
    <t>入学
志願者</t>
    <rPh sb="0" eb="2">
      <t>ニュウガク</t>
    </rPh>
    <rPh sb="3" eb="6">
      <t>シガンシャ</t>
    </rPh>
    <phoneticPr fontId="42"/>
  </si>
  <si>
    <t>入学者</t>
    <rPh sb="0" eb="3">
      <t>ニュウガクシャ</t>
    </rPh>
    <phoneticPr fontId="42"/>
  </si>
  <si>
    <t>学生数</t>
    <rPh sb="0" eb="3">
      <t>ガクセイスウ</t>
    </rPh>
    <phoneticPr fontId="42"/>
  </si>
  <si>
    <t>専任教員数</t>
    <rPh sb="0" eb="2">
      <t>センニン</t>
    </rPh>
    <rPh sb="2" eb="5">
      <t>キョウインスウ</t>
    </rPh>
    <phoneticPr fontId="42"/>
  </si>
  <si>
    <t>１年</t>
    <rPh sb="1" eb="2">
      <t>ネン</t>
    </rPh>
    <phoneticPr fontId="42"/>
  </si>
  <si>
    <t>２年</t>
    <rPh sb="1" eb="2">
      <t>ネン</t>
    </rPh>
    <phoneticPr fontId="42"/>
  </si>
  <si>
    <t>３年</t>
    <rPh sb="1" eb="2">
      <t>ネン</t>
    </rPh>
    <phoneticPr fontId="42"/>
  </si>
  <si>
    <t>４年</t>
    <rPh sb="1" eb="2">
      <t>ネン</t>
    </rPh>
    <phoneticPr fontId="42"/>
  </si>
  <si>
    <t>教育学部</t>
    <rPh sb="0" eb="2">
      <t>キョウイク</t>
    </rPh>
    <rPh sb="2" eb="4">
      <t>ガクブ</t>
    </rPh>
    <phoneticPr fontId="40"/>
  </si>
  <si>
    <t>人間科学部</t>
    <rPh sb="0" eb="2">
      <t>ニンゲン</t>
    </rPh>
    <rPh sb="2" eb="5">
      <t>カガクブ</t>
    </rPh>
    <phoneticPr fontId="40"/>
  </si>
  <si>
    <t>文学部</t>
    <rPh sb="0" eb="3">
      <t>ブンガクブ</t>
    </rPh>
    <phoneticPr fontId="40"/>
  </si>
  <si>
    <t>情報学部</t>
    <rPh sb="0" eb="2">
      <t>ジョウホウ</t>
    </rPh>
    <rPh sb="2" eb="4">
      <t>ガクブ</t>
    </rPh>
    <phoneticPr fontId="40"/>
  </si>
  <si>
    <t>国際学部</t>
    <rPh sb="0" eb="2">
      <t>コクサイ</t>
    </rPh>
    <rPh sb="2" eb="4">
      <t>ガクブ</t>
    </rPh>
    <phoneticPr fontId="40"/>
  </si>
  <si>
    <t>健康栄養学部</t>
  </si>
  <si>
    <t>経営学部</t>
    <rPh sb="0" eb="2">
      <t>ケイエイ</t>
    </rPh>
    <rPh sb="2" eb="4">
      <t>ガクブ</t>
    </rPh>
    <phoneticPr fontId="40"/>
  </si>
  <si>
    <t>越谷校舎（再掲）</t>
    <rPh sb="0" eb="2">
      <t>コシガヤ</t>
    </rPh>
    <rPh sb="2" eb="4">
      <t>コウシャ</t>
    </rPh>
    <rPh sb="5" eb="7">
      <t>サイケイ</t>
    </rPh>
    <phoneticPr fontId="43"/>
  </si>
  <si>
    <t>（注）国際学部・経営学部は東京あだちキャンパス、情報学部・健康栄養学部は湘南キャンパス</t>
    <rPh sb="1" eb="2">
      <t>チュウ</t>
    </rPh>
    <rPh sb="13" eb="15">
      <t>トウキョウ</t>
    </rPh>
    <phoneticPr fontId="42"/>
  </si>
  <si>
    <t>教育学研究科（修士）</t>
    <rPh sb="0" eb="2">
      <t>キョウイク</t>
    </rPh>
    <rPh sb="2" eb="3">
      <t>ガク</t>
    </rPh>
    <rPh sb="3" eb="5">
      <t>ケンキュウ</t>
    </rPh>
    <rPh sb="5" eb="6">
      <t>カ</t>
    </rPh>
    <rPh sb="7" eb="9">
      <t>シュウシ</t>
    </rPh>
    <phoneticPr fontId="42"/>
  </si>
  <si>
    <t>専攻科</t>
  </si>
  <si>
    <t>学校教育専攻</t>
    <rPh sb="0" eb="2">
      <t>ガッコウ</t>
    </rPh>
    <rPh sb="2" eb="4">
      <t>キョウイク</t>
    </rPh>
    <rPh sb="4" eb="6">
      <t>センコウ</t>
    </rPh>
    <phoneticPr fontId="42"/>
  </si>
  <si>
    <t>-</t>
  </si>
  <si>
    <t>人間科学研究科（修士）</t>
    <rPh sb="0" eb="2">
      <t>ニンゲン</t>
    </rPh>
    <rPh sb="2" eb="4">
      <t>カガク</t>
    </rPh>
    <rPh sb="4" eb="6">
      <t>ケンキュウ</t>
    </rPh>
    <rPh sb="6" eb="7">
      <t>カ</t>
    </rPh>
    <rPh sb="8" eb="10">
      <t>シュウシ</t>
    </rPh>
    <phoneticPr fontId="42"/>
  </si>
  <si>
    <t>外国人留学生別科</t>
  </si>
  <si>
    <t>臨床心理学専攻</t>
    <rPh sb="0" eb="2">
      <t>リンショウ</t>
    </rPh>
    <rPh sb="2" eb="5">
      <t>シンリガク</t>
    </rPh>
    <rPh sb="5" eb="7">
      <t>センコウ</t>
    </rPh>
    <phoneticPr fontId="42"/>
  </si>
  <si>
    <t>人間科学専攻</t>
    <rPh sb="0" eb="2">
      <t>ニンゲン</t>
    </rPh>
    <rPh sb="2" eb="4">
      <t>カガク</t>
    </rPh>
    <rPh sb="4" eb="6">
      <t>センコウ</t>
    </rPh>
    <phoneticPr fontId="42"/>
  </si>
  <si>
    <t>人間科学研究科（博士）</t>
    <rPh sb="0" eb="2">
      <t>ニンゲン</t>
    </rPh>
    <rPh sb="2" eb="4">
      <t>カガク</t>
    </rPh>
    <rPh sb="4" eb="6">
      <t>ケンキュウ</t>
    </rPh>
    <rPh sb="6" eb="7">
      <t>カ</t>
    </rPh>
    <rPh sb="8" eb="10">
      <t>ハカセ</t>
    </rPh>
    <phoneticPr fontId="42"/>
  </si>
  <si>
    <t>言語文化研究科（修士）</t>
    <rPh sb="0" eb="2">
      <t>ゲンゴ</t>
    </rPh>
    <rPh sb="2" eb="4">
      <t>ブンカ</t>
    </rPh>
    <rPh sb="4" eb="6">
      <t>ケンキュウ</t>
    </rPh>
    <rPh sb="6" eb="7">
      <t>カ</t>
    </rPh>
    <rPh sb="8" eb="10">
      <t>シュウシ</t>
    </rPh>
    <phoneticPr fontId="42"/>
  </si>
  <si>
    <t>言語文化専攻</t>
    <rPh sb="0" eb="2">
      <t>ゲンゴ</t>
    </rPh>
    <rPh sb="2" eb="4">
      <t>ブンカ</t>
    </rPh>
    <rPh sb="4" eb="6">
      <t>センコウ</t>
    </rPh>
    <phoneticPr fontId="42"/>
  </si>
  <si>
    <t>言語文化研究科（博士）</t>
    <rPh sb="0" eb="2">
      <t>ゲンゴ</t>
    </rPh>
    <rPh sb="2" eb="4">
      <t>ブンカ</t>
    </rPh>
    <rPh sb="4" eb="7">
      <t>ケンキュウカ</t>
    </rPh>
    <rPh sb="8" eb="10">
      <t>ハカセ</t>
    </rPh>
    <phoneticPr fontId="42"/>
  </si>
  <si>
    <t>情報学研究科（修士）</t>
    <rPh sb="0" eb="2">
      <t>ジョウホウ</t>
    </rPh>
    <rPh sb="2" eb="3">
      <t>ガク</t>
    </rPh>
    <rPh sb="3" eb="5">
      <t>ケンキュウ</t>
    </rPh>
    <rPh sb="5" eb="6">
      <t>カ</t>
    </rPh>
    <rPh sb="7" eb="9">
      <t>シュウシ</t>
    </rPh>
    <phoneticPr fontId="42"/>
  </si>
  <si>
    <t>情報学専攻</t>
    <rPh sb="0" eb="2">
      <t>ジョウホウ</t>
    </rPh>
    <rPh sb="2" eb="3">
      <t>ガク</t>
    </rPh>
    <rPh sb="3" eb="5">
      <t>センコウ</t>
    </rPh>
    <phoneticPr fontId="42"/>
  </si>
  <si>
    <t>国際学研究科（修士）</t>
    <rPh sb="0" eb="2">
      <t>コクサイ</t>
    </rPh>
    <rPh sb="2" eb="3">
      <t>ガク</t>
    </rPh>
    <rPh sb="3" eb="5">
      <t>ケンキュウ</t>
    </rPh>
    <rPh sb="5" eb="6">
      <t>カ</t>
    </rPh>
    <rPh sb="7" eb="9">
      <t>シュウシ</t>
    </rPh>
    <phoneticPr fontId="42"/>
  </si>
  <si>
    <t>国際学専攻</t>
    <rPh sb="0" eb="2">
      <t>コクサイ</t>
    </rPh>
    <rPh sb="2" eb="3">
      <t>ガク</t>
    </rPh>
    <rPh sb="3" eb="5">
      <t>センコウ</t>
    </rPh>
    <phoneticPr fontId="42"/>
  </si>
  <si>
    <t>（注）国際学研究科は東京あだちキャンパス、情報学研究科は湘南キャンパス</t>
    <rPh sb="1" eb="2">
      <t>チュウ</t>
    </rPh>
    <rPh sb="10" eb="12">
      <t>トウキョウ</t>
    </rPh>
    <rPh sb="21" eb="23">
      <t>ジョウホウ</t>
    </rPh>
    <rPh sb="24" eb="27">
      <t>ケンキュウカ</t>
    </rPh>
    <rPh sb="28" eb="30">
      <t>ショウナン</t>
    </rPh>
    <phoneticPr fontId="42"/>
  </si>
  <si>
    <t>資料：文教大学</t>
    <rPh sb="0" eb="2">
      <t>シリョウ</t>
    </rPh>
    <rPh sb="3" eb="5">
      <t>ブンキョウ</t>
    </rPh>
    <rPh sb="5" eb="7">
      <t>ダイガク</t>
    </rPh>
    <phoneticPr fontId="42"/>
  </si>
  <si>
    <t>（2）埼玉県立大学</t>
    <rPh sb="3" eb="5">
      <t>サイタマ</t>
    </rPh>
    <rPh sb="5" eb="7">
      <t>ケンリツ</t>
    </rPh>
    <rPh sb="7" eb="9">
      <t>ダイガク</t>
    </rPh>
    <phoneticPr fontId="42"/>
  </si>
  <si>
    <t>令和7年5月1日</t>
    <rPh sb="0" eb="2">
      <t>レイワ</t>
    </rPh>
    <rPh sb="3" eb="4">
      <t>ネン</t>
    </rPh>
    <rPh sb="5" eb="6">
      <t>ツキ</t>
    </rPh>
    <phoneticPr fontId="42"/>
  </si>
  <si>
    <t>(単位：人)</t>
    <rPh sb="1" eb="3">
      <t>タンイ</t>
    </rPh>
    <rPh sb="4" eb="5">
      <t>ニン</t>
    </rPh>
    <phoneticPr fontId="42"/>
  </si>
  <si>
    <t>保健医療福祉学部</t>
    <rPh sb="0" eb="2">
      <t>ホケン</t>
    </rPh>
    <rPh sb="2" eb="4">
      <t>イリョウ</t>
    </rPh>
    <rPh sb="4" eb="6">
      <t>フクシ</t>
    </rPh>
    <rPh sb="6" eb="8">
      <t>ガクブ</t>
    </rPh>
    <phoneticPr fontId="42"/>
  </si>
  <si>
    <t>（注）入学者数には3年次編入生が2名含まれているため、入学者数と1年生数は一致しない。</t>
    <rPh sb="1" eb="2">
      <t>チュウ</t>
    </rPh>
    <rPh sb="3" eb="6">
      <t>ニュウガクシャ</t>
    </rPh>
    <rPh sb="6" eb="7">
      <t>スウ</t>
    </rPh>
    <rPh sb="10" eb="12">
      <t>ネンジ</t>
    </rPh>
    <rPh sb="12" eb="14">
      <t>ヘンニュウ</t>
    </rPh>
    <rPh sb="14" eb="15">
      <t>セイ</t>
    </rPh>
    <rPh sb="17" eb="18">
      <t>メイ</t>
    </rPh>
    <rPh sb="18" eb="19">
      <t>フク</t>
    </rPh>
    <rPh sb="27" eb="31">
      <t>ニュウガクシャスウ</t>
    </rPh>
    <rPh sb="33" eb="35">
      <t>ネンセイ</t>
    </rPh>
    <rPh sb="35" eb="36">
      <t>カズ</t>
    </rPh>
    <rPh sb="37" eb="39">
      <t>イッチ</t>
    </rPh>
    <phoneticPr fontId="2"/>
  </si>
  <si>
    <t>大学院</t>
    <rPh sb="0" eb="2">
      <t>ダイガク</t>
    </rPh>
    <rPh sb="2" eb="3">
      <t>イン</t>
    </rPh>
    <phoneticPr fontId="42"/>
  </si>
  <si>
    <t>保健医療福祉学研究科</t>
    <rPh sb="0" eb="2">
      <t>ホケン</t>
    </rPh>
    <rPh sb="2" eb="4">
      <t>イリョウ</t>
    </rPh>
    <rPh sb="4" eb="6">
      <t>フクシ</t>
    </rPh>
    <rPh sb="6" eb="7">
      <t>ガク</t>
    </rPh>
    <rPh sb="7" eb="10">
      <t>ケンキュウカ</t>
    </rPh>
    <phoneticPr fontId="42"/>
  </si>
  <si>
    <t>資料：埼玉県立大学</t>
    <rPh sb="0" eb="2">
      <t>シリョウ</t>
    </rPh>
    <rPh sb="3" eb="5">
      <t>サイタマ</t>
    </rPh>
    <rPh sb="5" eb="7">
      <t>ケンリツ</t>
    </rPh>
    <rPh sb="7" eb="9">
      <t>ダイガク</t>
    </rPh>
    <phoneticPr fontId="42"/>
  </si>
  <si>
    <t>（3）埼玉東萌短期大学</t>
    <rPh sb="3" eb="5">
      <t>サイタマ</t>
    </rPh>
    <rPh sb="5" eb="6">
      <t>ヒガシ</t>
    </rPh>
    <rPh sb="6" eb="7">
      <t>モ</t>
    </rPh>
    <rPh sb="7" eb="9">
      <t>タンキ</t>
    </rPh>
    <rPh sb="9" eb="11">
      <t>ダイガク</t>
    </rPh>
    <phoneticPr fontId="42"/>
  </si>
  <si>
    <t>学科名</t>
    <rPh sb="0" eb="2">
      <t>ガッカ</t>
    </rPh>
    <rPh sb="2" eb="3">
      <t>メイ</t>
    </rPh>
    <phoneticPr fontId="42"/>
  </si>
  <si>
    <t>幼児保育学科</t>
    <rPh sb="0" eb="2">
      <t>ヨウジ</t>
    </rPh>
    <rPh sb="2" eb="4">
      <t>ホイク</t>
    </rPh>
    <rPh sb="4" eb="6">
      <t>ガッカ</t>
    </rPh>
    <phoneticPr fontId="42"/>
  </si>
  <si>
    <t>資料：埼玉東萌短期大学</t>
    <rPh sb="0" eb="2">
      <t>シリョウ</t>
    </rPh>
    <rPh sb="3" eb="5">
      <t>サイタマ</t>
    </rPh>
    <rPh sb="5" eb="6">
      <t>ヒガシ</t>
    </rPh>
    <rPh sb="6" eb="7">
      <t>ハジメ</t>
    </rPh>
    <rPh sb="7" eb="9">
      <t>タンキ</t>
    </rPh>
    <rPh sb="9" eb="11">
      <t>ダイガク</t>
    </rPh>
    <phoneticPr fontId="42"/>
  </si>
  <si>
    <t>10-20. 生涯学習施設等の概要</t>
    <phoneticPr fontId="42"/>
  </si>
  <si>
    <t>令和7年12月1日</t>
    <rPh sb="0" eb="2">
      <t>レイワ</t>
    </rPh>
    <phoneticPr fontId="42"/>
  </si>
  <si>
    <t>（単位：㎡）</t>
  </si>
  <si>
    <t>施設名</t>
  </si>
  <si>
    <t>所在地</t>
  </si>
  <si>
    <t>開館
年月日</t>
  </si>
  <si>
    <t>敷地面積</t>
  </si>
  <si>
    <t>建物(床)
面積</t>
    <phoneticPr fontId="42"/>
  </si>
  <si>
    <t>備　考</t>
    <phoneticPr fontId="42"/>
  </si>
  <si>
    <t>桜井地区センター・公民館</t>
  </si>
  <si>
    <t>越谷市大字下間久里792-1</t>
    <phoneticPr fontId="42"/>
  </si>
  <si>
    <t>S47. 5.15</t>
    <phoneticPr fontId="2"/>
  </si>
  <si>
    <t>H12.11.1 建替え</t>
    <rPh sb="9" eb="11">
      <t>タテカ</t>
    </rPh>
    <phoneticPr fontId="42"/>
  </si>
  <si>
    <t>新方地区センター・公民館</t>
    <phoneticPr fontId="43"/>
  </si>
  <si>
    <t>〃　大字大吉470-1</t>
    <phoneticPr fontId="43"/>
  </si>
  <si>
    <t>S47. 4.15</t>
    <phoneticPr fontId="2"/>
  </si>
  <si>
    <t>H11.4.1 建替え</t>
    <phoneticPr fontId="43"/>
  </si>
  <si>
    <t>　</t>
    <phoneticPr fontId="42"/>
  </si>
  <si>
    <t>河川防災ステーション併設</t>
    <phoneticPr fontId="43"/>
  </si>
  <si>
    <t>増林地区センター・公民館</t>
    <phoneticPr fontId="43"/>
  </si>
  <si>
    <t>〃　増林3丁目4-1</t>
    <phoneticPr fontId="43"/>
  </si>
  <si>
    <t>S48. 6.13</t>
    <phoneticPr fontId="2"/>
  </si>
  <si>
    <t>H19.4.1 建替え</t>
    <phoneticPr fontId="43"/>
  </si>
  <si>
    <t>教育センター併設</t>
    <phoneticPr fontId="43"/>
  </si>
  <si>
    <t>大袋地区センター・公民館</t>
  </si>
  <si>
    <t>　〃　大字大竹160-2</t>
    <phoneticPr fontId="42"/>
  </si>
  <si>
    <t>S47. 6. 6</t>
    <phoneticPr fontId="2"/>
  </si>
  <si>
    <t>荻島地区センター・公民館</t>
  </si>
  <si>
    <t>　〃　大字南荻島190-1</t>
    <phoneticPr fontId="42"/>
  </si>
  <si>
    <t>S45.11. 1</t>
    <phoneticPr fontId="2"/>
  </si>
  <si>
    <t>H18.4.1 建替え</t>
    <rPh sb="8" eb="10">
      <t>タテカ</t>
    </rPh>
    <phoneticPr fontId="42"/>
  </si>
  <si>
    <t>出羽地区センター・公民館</t>
  </si>
  <si>
    <t>　〃　七左町4丁目248-1</t>
  </si>
  <si>
    <t>S48. 6.22</t>
    <phoneticPr fontId="2"/>
  </si>
  <si>
    <t>H25.12.1 建替え</t>
    <rPh sb="9" eb="11">
      <t>タテカ</t>
    </rPh>
    <phoneticPr fontId="42"/>
  </si>
  <si>
    <t>蒲生地区センター・公民館</t>
  </si>
  <si>
    <t>　〃　登戸町33-16</t>
    <phoneticPr fontId="42"/>
  </si>
  <si>
    <t>S44. 7.31</t>
    <phoneticPr fontId="2"/>
  </si>
  <si>
    <t>H10.5.15 建替え</t>
    <rPh sb="9" eb="11">
      <t>タテカ</t>
    </rPh>
    <phoneticPr fontId="42"/>
  </si>
  <si>
    <t>川柳地区センター・公民館</t>
  </si>
  <si>
    <t>　〃　川柳町2丁目485</t>
  </si>
  <si>
    <t>S50. 5.16</t>
    <phoneticPr fontId="2"/>
  </si>
  <si>
    <t>大相模地区センター・公民館</t>
    <rPh sb="10" eb="13">
      <t>コウミンカン</t>
    </rPh>
    <phoneticPr fontId="42"/>
  </si>
  <si>
    <t>　〃　相模町3丁目42-1</t>
    <phoneticPr fontId="42"/>
  </si>
  <si>
    <t>H21. 4. 1</t>
    <phoneticPr fontId="2"/>
  </si>
  <si>
    <t>H28.4.1 大相模公民館が移転</t>
    <rPh sb="8" eb="9">
      <t>オオ</t>
    </rPh>
    <rPh sb="9" eb="11">
      <t>サガミ</t>
    </rPh>
    <rPh sb="11" eb="14">
      <t>コウミンカン</t>
    </rPh>
    <rPh sb="15" eb="17">
      <t>イテン</t>
    </rPh>
    <phoneticPr fontId="42"/>
  </si>
  <si>
    <t>大沢地区センター・公民館</t>
  </si>
  <si>
    <t>　〃　東大沢1丁目12-1</t>
    <rPh sb="3" eb="4">
      <t>ヒガシ</t>
    </rPh>
    <rPh sb="4" eb="6">
      <t>オオサワ</t>
    </rPh>
    <phoneticPr fontId="42"/>
  </si>
  <si>
    <t>S48. 4. 1</t>
    <phoneticPr fontId="2"/>
  </si>
  <si>
    <t>R3.9.1 旧保健センター跡地に移転</t>
    <rPh sb="7" eb="8">
      <t>キュウ</t>
    </rPh>
    <rPh sb="8" eb="10">
      <t>ホケン</t>
    </rPh>
    <rPh sb="14" eb="16">
      <t>アトチ</t>
    </rPh>
    <rPh sb="17" eb="19">
      <t>イテン</t>
    </rPh>
    <phoneticPr fontId="43"/>
  </si>
  <si>
    <t>越ヶ谷地区センター・公民館</t>
    <phoneticPr fontId="42"/>
  </si>
  <si>
    <t>　〃　越ヶ谷4丁目1-1</t>
    <phoneticPr fontId="42"/>
  </si>
  <si>
    <t>S50. 4. 1</t>
    <phoneticPr fontId="2"/>
  </si>
  <si>
    <t>‐</t>
    <phoneticPr fontId="43"/>
  </si>
  <si>
    <t>H4.4.1 中央市民会館内に併設</t>
    <rPh sb="7" eb="9">
      <t>チュウオウ</t>
    </rPh>
    <rPh sb="9" eb="11">
      <t>シミン</t>
    </rPh>
    <rPh sb="11" eb="13">
      <t>カイカン</t>
    </rPh>
    <rPh sb="13" eb="14">
      <t>ナイ</t>
    </rPh>
    <rPh sb="15" eb="17">
      <t>ヘイセツ</t>
    </rPh>
    <phoneticPr fontId="42"/>
  </si>
  <si>
    <t>南越谷地区センター・公民館</t>
  </si>
  <si>
    <t>　〃　南越谷4丁目21-1</t>
    <phoneticPr fontId="42"/>
  </si>
  <si>
    <t>S44. 4. 1</t>
    <phoneticPr fontId="2"/>
  </si>
  <si>
    <t>H14.11.1 建替え</t>
    <rPh sb="9" eb="11">
      <t>タテカ</t>
    </rPh>
    <phoneticPr fontId="42"/>
  </si>
  <si>
    <t>南越谷小学校地内に併設</t>
    <rPh sb="0" eb="3">
      <t>ミナミコシガヤ</t>
    </rPh>
    <rPh sb="3" eb="6">
      <t>ショウガッコウ</t>
    </rPh>
    <rPh sb="6" eb="7">
      <t>チ</t>
    </rPh>
    <rPh sb="7" eb="8">
      <t>ナイ</t>
    </rPh>
    <rPh sb="9" eb="11">
      <t>ヘイセツ</t>
    </rPh>
    <phoneticPr fontId="42"/>
  </si>
  <si>
    <t>北越谷地区センター・公民館</t>
  </si>
  <si>
    <t>　〃　北越谷4丁目8-35</t>
    <phoneticPr fontId="42"/>
  </si>
  <si>
    <t>S54. 4. 1</t>
    <phoneticPr fontId="2"/>
  </si>
  <si>
    <t>H3.4.1 建替え</t>
    <rPh sb="7" eb="9">
      <t>タテカ</t>
    </rPh>
    <phoneticPr fontId="42"/>
  </si>
  <si>
    <t>千間台記念会館</t>
  </si>
  <si>
    <t>　〃　千間台西1丁目9-9</t>
    <phoneticPr fontId="42"/>
  </si>
  <si>
    <t>S58. 4. 1</t>
    <phoneticPr fontId="2"/>
  </si>
  <si>
    <t>市立図書館</t>
  </si>
  <si>
    <t>　〃　東越谷4丁目9-1</t>
  </si>
  <si>
    <t>S58. 4. 1</t>
  </si>
  <si>
    <t>旧東方村中村家住宅</t>
  </si>
  <si>
    <t>　〃　レイクタウン9丁目51</t>
    <phoneticPr fontId="2"/>
  </si>
  <si>
    <t>H26.10. 1</t>
    <phoneticPr fontId="2"/>
  </si>
  <si>
    <t>大間野町旧中村家住宅</t>
  </si>
  <si>
    <t>　〃　大間野町1丁目100-4</t>
    <phoneticPr fontId="42"/>
  </si>
  <si>
    <t>H16.11.14</t>
    <phoneticPr fontId="2"/>
  </si>
  <si>
    <t>日本文化伝承の館こしがや能楽堂</t>
  </si>
  <si>
    <t>　〃　花田6丁目6-1</t>
    <phoneticPr fontId="42"/>
  </si>
  <si>
    <t>H 5. 5. 1</t>
    <phoneticPr fontId="2"/>
  </si>
  <si>
    <t>越谷コミュニティセンター</t>
  </si>
  <si>
    <t>　〃　南越谷1丁目2876-1</t>
    <phoneticPr fontId="42"/>
  </si>
  <si>
    <t>S54. 8.27</t>
    <phoneticPr fontId="2"/>
  </si>
  <si>
    <t>越谷サンシティ内</t>
    <rPh sb="0" eb="2">
      <t>コシガヤ</t>
    </rPh>
    <rPh sb="7" eb="8">
      <t>ナイ</t>
    </rPh>
    <phoneticPr fontId="42"/>
  </si>
  <si>
    <t>科学技術体験センター</t>
  </si>
  <si>
    <t>　〃　新越谷1丁目59</t>
    <rPh sb="3" eb="6">
      <t>シンコシガヤ</t>
    </rPh>
    <rPh sb="7" eb="9">
      <t>チョウメ</t>
    </rPh>
    <phoneticPr fontId="40"/>
  </si>
  <si>
    <t>H13. 5. 3</t>
    <phoneticPr fontId="2"/>
  </si>
  <si>
    <t>資料：教育委員会・生涯学習課、教育委員会・図書館、市民活動支援課</t>
    <rPh sb="15" eb="17">
      <t>キョウイク</t>
    </rPh>
    <rPh sb="17" eb="20">
      <t>イインカイ</t>
    </rPh>
    <rPh sb="25" eb="27">
      <t>シミン</t>
    </rPh>
    <rPh sb="27" eb="29">
      <t>カツドウ</t>
    </rPh>
    <rPh sb="29" eb="31">
      <t>シエン</t>
    </rPh>
    <rPh sb="31" eb="32">
      <t>カ</t>
    </rPh>
    <phoneticPr fontId="42"/>
  </si>
  <si>
    <t>10-21. 越谷コミュニティセンター施設の概要</t>
    <rPh sb="7" eb="9">
      <t>コシガヤ</t>
    </rPh>
    <rPh sb="19" eb="21">
      <t>シセツ</t>
    </rPh>
    <rPh sb="22" eb="24">
      <t>ガイヨウ</t>
    </rPh>
    <phoneticPr fontId="42"/>
  </si>
  <si>
    <t>令和8年1月1日</t>
    <rPh sb="0" eb="1">
      <t>レイワ</t>
    </rPh>
    <phoneticPr fontId="42"/>
  </si>
  <si>
    <t>市民ホール等</t>
    <rPh sb="5" eb="6">
      <t>トウ</t>
    </rPh>
    <phoneticPr fontId="42"/>
  </si>
  <si>
    <t>会議室</t>
  </si>
  <si>
    <t>宴会場</t>
  </si>
  <si>
    <t>○大ホール</t>
  </si>
  <si>
    <t>定員　　</t>
  </si>
  <si>
    <t>1,675人（注1）</t>
    <rPh sb="7" eb="8">
      <t>チュウ</t>
    </rPh>
    <phoneticPr fontId="1"/>
  </si>
  <si>
    <t>○視聴覚室</t>
  </si>
  <si>
    <t>定員　80席</t>
  </si>
  <si>
    <t>○宴会場</t>
  </si>
  <si>
    <t>楓の間</t>
  </si>
  <si>
    <t>舞台</t>
  </si>
  <si>
    <t>間口18m、奥行17m、高さ9m</t>
  </si>
  <si>
    <t>○第1会議室</t>
  </si>
  <si>
    <t>定員　36席</t>
  </si>
  <si>
    <t>　40～70名</t>
  </si>
  <si>
    <t>○第2会議室</t>
  </si>
  <si>
    <t>桐の間</t>
  </si>
  <si>
    <t>○小ホール</t>
  </si>
  <si>
    <t>定員</t>
  </si>
  <si>
    <t>490人（注2）</t>
    <rPh sb="5" eb="6">
      <t>チュウ</t>
    </rPh>
    <phoneticPr fontId="1"/>
  </si>
  <si>
    <t>○第3会議室</t>
  </si>
  <si>
    <t>　90～150名</t>
  </si>
  <si>
    <t>間口12m、奥行10m、高さ6m</t>
  </si>
  <si>
    <t>○第4会議室</t>
  </si>
  <si>
    <t>欅の間</t>
  </si>
  <si>
    <t>○第1和室</t>
  </si>
  <si>
    <t>24畳、3畳</t>
  </si>
  <si>
    <t>　60～90名</t>
  </si>
  <si>
    <t>○展示ホール</t>
  </si>
  <si>
    <t>広さ</t>
  </si>
  <si>
    <t>394.76㎡</t>
  </si>
  <si>
    <t>○第2和室</t>
  </si>
  <si>
    <t>8畳2間、3畳</t>
  </si>
  <si>
    <t>130～300名</t>
  </si>
  <si>
    <t>○特別会議室</t>
  </si>
  <si>
    <t>定員　24席</t>
  </si>
  <si>
    <t>○南部図書室</t>
  </si>
  <si>
    <t>2,302.17㎡</t>
  </si>
  <si>
    <t>○特別応接室</t>
  </si>
  <si>
    <t>定員　8席</t>
  </si>
  <si>
    <t>（注1）車椅子用スペース8席分含む。</t>
    <rPh sb="1" eb="2">
      <t>チュウ</t>
    </rPh>
    <rPh sb="4" eb="7">
      <t>クルマイス</t>
    </rPh>
    <rPh sb="7" eb="8">
      <t>ヨウ</t>
    </rPh>
    <rPh sb="13" eb="14">
      <t>セキ</t>
    </rPh>
    <rPh sb="14" eb="15">
      <t>ブン</t>
    </rPh>
    <rPh sb="15" eb="16">
      <t>フク</t>
    </rPh>
    <phoneticPr fontId="42"/>
  </si>
  <si>
    <t>資料：教育委員会・生涯学習課</t>
  </si>
  <si>
    <t>（注2）車椅子用スペース6席分含む。</t>
    <rPh sb="1" eb="2">
      <t>チュウ</t>
    </rPh>
    <rPh sb="4" eb="7">
      <t>クルマイス</t>
    </rPh>
    <rPh sb="7" eb="8">
      <t>ヨウ</t>
    </rPh>
    <rPh sb="13" eb="14">
      <t>セキ</t>
    </rPh>
    <rPh sb="14" eb="15">
      <t>ブン</t>
    </rPh>
    <rPh sb="15" eb="16">
      <t>フク</t>
    </rPh>
    <phoneticPr fontId="42"/>
  </si>
  <si>
    <t>10-22. 地区センター・公民館利用状況</t>
    <rPh sb="7" eb="9">
      <t>チク</t>
    </rPh>
    <rPh sb="14" eb="17">
      <t>コウミンカン</t>
    </rPh>
    <rPh sb="17" eb="19">
      <t>リヨウ</t>
    </rPh>
    <rPh sb="19" eb="21">
      <t>ジョウキョウ</t>
    </rPh>
    <phoneticPr fontId="42"/>
  </si>
  <si>
    <t>（単位：件、人）</t>
    <rPh sb="1" eb="3">
      <t>タンイ</t>
    </rPh>
    <rPh sb="4" eb="5">
      <t>ケン</t>
    </rPh>
    <rPh sb="6" eb="7">
      <t>ヒト</t>
    </rPh>
    <phoneticPr fontId="42"/>
  </si>
  <si>
    <t>区  分</t>
    <rPh sb="0" eb="4">
      <t>クブン</t>
    </rPh>
    <phoneticPr fontId="42"/>
  </si>
  <si>
    <t>令和4年度</t>
    <rPh sb="0" eb="2">
      <t>レイワ</t>
    </rPh>
    <rPh sb="3" eb="5">
      <t>ネンド</t>
    </rPh>
    <rPh sb="4" eb="5">
      <t>ド</t>
    </rPh>
    <phoneticPr fontId="42"/>
  </si>
  <si>
    <t>5年度</t>
    <rPh sb="1" eb="3">
      <t>ネンド</t>
    </rPh>
    <rPh sb="2" eb="3">
      <t>ド</t>
    </rPh>
    <phoneticPr fontId="42"/>
  </si>
  <si>
    <t>6年度</t>
    <rPh sb="1" eb="3">
      <t>ネンド</t>
    </rPh>
    <rPh sb="2" eb="3">
      <t>ド</t>
    </rPh>
    <phoneticPr fontId="42"/>
  </si>
  <si>
    <t>利用件数</t>
    <rPh sb="0" eb="2">
      <t>リヨウ</t>
    </rPh>
    <rPh sb="2" eb="4">
      <t>ケンスウ</t>
    </rPh>
    <phoneticPr fontId="42"/>
  </si>
  <si>
    <t>利用者数</t>
    <rPh sb="0" eb="4">
      <t>リヨウシャスウ</t>
    </rPh>
    <phoneticPr fontId="42"/>
  </si>
  <si>
    <t>総　数</t>
    <rPh sb="0" eb="1">
      <t>フサ</t>
    </rPh>
    <rPh sb="2" eb="3">
      <t>カズ</t>
    </rPh>
    <phoneticPr fontId="42"/>
  </si>
  <si>
    <t>公民館主催教室等</t>
    <rPh sb="0" eb="3">
      <t>コウミンカン</t>
    </rPh>
    <rPh sb="3" eb="5">
      <t>シュサイ</t>
    </rPh>
    <rPh sb="5" eb="7">
      <t>キョウシツ</t>
    </rPh>
    <rPh sb="7" eb="8">
      <t>ナド</t>
    </rPh>
    <phoneticPr fontId="42"/>
  </si>
  <si>
    <t>公民館主催大会事業等</t>
    <rPh sb="0" eb="3">
      <t>コウミンカン</t>
    </rPh>
    <rPh sb="3" eb="5">
      <t>シュサイ</t>
    </rPh>
    <rPh sb="5" eb="7">
      <t>タイカイ</t>
    </rPh>
    <rPh sb="7" eb="9">
      <t>ジギョウ</t>
    </rPh>
    <rPh sb="9" eb="10">
      <t>ナド</t>
    </rPh>
    <phoneticPr fontId="42"/>
  </si>
  <si>
    <t>クラブ・サークル事業等</t>
    <rPh sb="8" eb="10">
      <t>ジギョウ</t>
    </rPh>
    <rPh sb="10" eb="11">
      <t>ナド</t>
    </rPh>
    <phoneticPr fontId="42"/>
  </si>
  <si>
    <t>関係諸団体利用</t>
    <rPh sb="0" eb="2">
      <t>カンケイ</t>
    </rPh>
    <rPh sb="2" eb="5">
      <t>ショダンタイ</t>
    </rPh>
    <rPh sb="5" eb="7">
      <t>リヨウ</t>
    </rPh>
    <phoneticPr fontId="42"/>
  </si>
  <si>
    <t>資料：教育委員会・生涯学習課</t>
    <rPh sb="3" eb="5">
      <t>キョウイク</t>
    </rPh>
    <rPh sb="5" eb="8">
      <t>イインカイ</t>
    </rPh>
    <rPh sb="9" eb="14">
      <t>ショウガイガクシュウカ</t>
    </rPh>
    <phoneticPr fontId="42"/>
  </si>
  <si>
    <t>10-23. 地区センター・公民館別利用状況</t>
    <rPh sb="7" eb="9">
      <t>チク</t>
    </rPh>
    <rPh sb="14" eb="16">
      <t>コウミン</t>
    </rPh>
    <rPh sb="16" eb="17">
      <t>カン</t>
    </rPh>
    <rPh sb="17" eb="18">
      <t>ベツ</t>
    </rPh>
    <rPh sb="18" eb="20">
      <t>リヨウ</t>
    </rPh>
    <rPh sb="20" eb="22">
      <t>ジョウキョウ</t>
    </rPh>
    <phoneticPr fontId="42"/>
  </si>
  <si>
    <t>区  分</t>
    <phoneticPr fontId="42"/>
  </si>
  <si>
    <t>総　数</t>
  </si>
  <si>
    <t>新方地区センター・公民館</t>
  </si>
  <si>
    <t>増林地区センター・公民館</t>
  </si>
  <si>
    <t>大相模地区センター・公民館</t>
    <rPh sb="0" eb="3">
      <t>オオサガミ</t>
    </rPh>
    <phoneticPr fontId="43"/>
  </si>
  <si>
    <t>越ヶ谷地区センター・公民館</t>
  </si>
  <si>
    <t>資料：市民活動支援課</t>
    <rPh sb="3" eb="5">
      <t>シミン</t>
    </rPh>
    <rPh sb="5" eb="7">
      <t>カツドウ</t>
    </rPh>
    <rPh sb="7" eb="9">
      <t>シエン</t>
    </rPh>
    <rPh sb="9" eb="10">
      <t>カ</t>
    </rPh>
    <phoneticPr fontId="42"/>
  </si>
  <si>
    <t>10-24. 越谷コミュニティセンター利用状況</t>
    <rPh sb="7" eb="9">
      <t>コシガヤ</t>
    </rPh>
    <rPh sb="19" eb="21">
      <t>リヨウ</t>
    </rPh>
    <rPh sb="21" eb="23">
      <t>ジョウキョウ</t>
    </rPh>
    <phoneticPr fontId="42"/>
  </si>
  <si>
    <t>期  間</t>
    <rPh sb="0" eb="4">
      <t>キカン</t>
    </rPh>
    <phoneticPr fontId="42"/>
  </si>
  <si>
    <t>令和5年度</t>
    <rPh sb="0" eb="2">
      <t>レイワ</t>
    </rPh>
    <rPh sb="3" eb="5">
      <t>ネンド</t>
    </rPh>
    <phoneticPr fontId="42"/>
  </si>
  <si>
    <t>利用区分数</t>
    <rPh sb="0" eb="2">
      <t>リヨウ</t>
    </rPh>
    <rPh sb="2" eb="4">
      <t>クブン</t>
    </rPh>
    <rPh sb="4" eb="5">
      <t>スウ</t>
    </rPh>
    <phoneticPr fontId="42"/>
  </si>
  <si>
    <t>大ホール</t>
    <rPh sb="0" eb="1">
      <t>ダイ</t>
    </rPh>
    <phoneticPr fontId="42"/>
  </si>
  <si>
    <t>小ホール</t>
    <rPh sb="0" eb="1">
      <t>ショウ</t>
    </rPh>
    <phoneticPr fontId="42"/>
  </si>
  <si>
    <t>展示ホール</t>
    <rPh sb="0" eb="2">
      <t>テンジ</t>
    </rPh>
    <phoneticPr fontId="42"/>
  </si>
  <si>
    <t>集会議室（和室を含む）</t>
    <rPh sb="0" eb="1">
      <t>シュウゴウ</t>
    </rPh>
    <rPh sb="1" eb="4">
      <t>ショウカイギシツ</t>
    </rPh>
    <rPh sb="5" eb="7">
      <t>ワシツ</t>
    </rPh>
    <rPh sb="8" eb="9">
      <t>フク</t>
    </rPh>
    <phoneticPr fontId="42"/>
  </si>
  <si>
    <t>宴会室</t>
    <rPh sb="0" eb="3">
      <t>エンカイシツ</t>
    </rPh>
    <phoneticPr fontId="42"/>
  </si>
  <si>
    <t>南部図書室</t>
    <rPh sb="0" eb="2">
      <t>ナンブ</t>
    </rPh>
    <rPh sb="2" eb="5">
      <t>トショシツ</t>
    </rPh>
    <phoneticPr fontId="42"/>
  </si>
  <si>
    <t>資料：教育委員会・生涯学習課</t>
    <rPh sb="0" eb="2">
      <t>シリョウ</t>
    </rPh>
    <rPh sb="3" eb="5">
      <t>キョウイク</t>
    </rPh>
    <rPh sb="5" eb="7">
      <t>イイン</t>
    </rPh>
    <rPh sb="7" eb="8">
      <t>カイ</t>
    </rPh>
    <rPh sb="9" eb="11">
      <t>ショウガイ</t>
    </rPh>
    <rPh sb="11" eb="13">
      <t>ガクシュウ</t>
    </rPh>
    <rPh sb="13" eb="14">
      <t>カ</t>
    </rPh>
    <phoneticPr fontId="42"/>
  </si>
  <si>
    <t>10-25. 交流館別利用状況</t>
    <rPh sb="7" eb="9">
      <t>コウリュウ</t>
    </rPh>
    <rPh sb="9" eb="10">
      <t>カン</t>
    </rPh>
    <rPh sb="10" eb="11">
      <t>ベツ</t>
    </rPh>
    <rPh sb="11" eb="13">
      <t>リヨウ</t>
    </rPh>
    <rPh sb="13" eb="15">
      <t>ジョウキョウ</t>
    </rPh>
    <phoneticPr fontId="42"/>
  </si>
  <si>
    <t>交流館名</t>
    <rPh sb="0" eb="2">
      <t>コウリュウ</t>
    </rPh>
    <rPh sb="2" eb="3">
      <t>カン</t>
    </rPh>
    <rPh sb="3" eb="4">
      <t>ナ</t>
    </rPh>
    <phoneticPr fontId="42"/>
  </si>
  <si>
    <t>令和4年度</t>
    <rPh sb="0" eb="2">
      <t>レイワ</t>
    </rPh>
    <rPh sb="3" eb="5">
      <t>８ネンド</t>
    </rPh>
    <phoneticPr fontId="42"/>
  </si>
  <si>
    <t>5年度</t>
    <rPh sb="1" eb="3">
      <t>８ネンド</t>
    </rPh>
    <phoneticPr fontId="42"/>
  </si>
  <si>
    <t>6年度</t>
    <rPh sb="1" eb="3">
      <t>８ネンド</t>
    </rPh>
    <phoneticPr fontId="42"/>
  </si>
  <si>
    <t>赤山交流館</t>
  </si>
  <si>
    <t>大沢北交流館</t>
  </si>
  <si>
    <t>蒲生交流館</t>
  </si>
  <si>
    <t>南部交流館</t>
  </si>
  <si>
    <t>大袋北交流館</t>
  </si>
  <si>
    <t>桜井交流館</t>
  </si>
  <si>
    <t>南越谷交流館</t>
  </si>
  <si>
    <t>10-26. 北部市民会館利用状況</t>
    <rPh sb="7" eb="9">
      <t>ホクブ</t>
    </rPh>
    <rPh sb="9" eb="11">
      <t>シミン</t>
    </rPh>
    <rPh sb="11" eb="13">
      <t>カイカン</t>
    </rPh>
    <rPh sb="13" eb="15">
      <t>リヨウ</t>
    </rPh>
    <rPh sb="15" eb="17">
      <t>ジョウキョウ</t>
    </rPh>
    <phoneticPr fontId="42"/>
  </si>
  <si>
    <t>令和5年度</t>
    <rPh sb="0" eb="2">
      <t>レイワ</t>
    </rPh>
    <rPh sb="3" eb="5">
      <t>ネンド</t>
    </rPh>
    <phoneticPr fontId="40"/>
  </si>
  <si>
    <t>6年度</t>
    <rPh sb="1" eb="3">
      <t>ネンド</t>
    </rPh>
    <phoneticPr fontId="40"/>
  </si>
  <si>
    <t>劇場</t>
    <rPh sb="0" eb="2">
      <t>ゲキジョウ</t>
    </rPh>
    <phoneticPr fontId="42"/>
  </si>
  <si>
    <t>ホール</t>
    <phoneticPr fontId="42"/>
  </si>
  <si>
    <t>第1～3会議室</t>
    <rPh sb="0" eb="1">
      <t>ダイ</t>
    </rPh>
    <rPh sb="4" eb="7">
      <t>カイギシツ</t>
    </rPh>
    <phoneticPr fontId="42"/>
  </si>
  <si>
    <t>和室（2室）</t>
    <rPh sb="0" eb="2">
      <t>ワシツ</t>
    </rPh>
    <rPh sb="4" eb="5">
      <t>シツ</t>
    </rPh>
    <phoneticPr fontId="42"/>
  </si>
  <si>
    <t>展示ロビー</t>
    <rPh sb="0" eb="2">
      <t>テンジ</t>
    </rPh>
    <phoneticPr fontId="42"/>
  </si>
  <si>
    <t>音楽室</t>
    <rPh sb="0" eb="3">
      <t>オンガクシツ</t>
    </rPh>
    <phoneticPr fontId="42"/>
  </si>
  <si>
    <t>10-27. 中央市民会館利用状況</t>
    <rPh sb="7" eb="9">
      <t>チュウオウ</t>
    </rPh>
    <rPh sb="9" eb="11">
      <t>シミン</t>
    </rPh>
    <rPh sb="11" eb="13">
      <t>カイカン</t>
    </rPh>
    <rPh sb="13" eb="15">
      <t>リヨウ</t>
    </rPh>
    <rPh sb="15" eb="17">
      <t>ジョウキョウ</t>
    </rPh>
    <phoneticPr fontId="42"/>
  </si>
  <si>
    <t>令和5年度</t>
    <rPh sb="0" eb="2">
      <t>レイワ</t>
    </rPh>
    <rPh sb="3" eb="5">
      <t>ネンド</t>
    </rPh>
    <rPh sb="4" eb="5">
      <t>ガンネン</t>
    </rPh>
    <phoneticPr fontId="40"/>
  </si>
  <si>
    <t>6年度</t>
    <rPh sb="1" eb="3">
      <t>ネンド</t>
    </rPh>
    <rPh sb="2" eb="3">
      <t>ガンネン</t>
    </rPh>
    <phoneticPr fontId="40"/>
  </si>
  <si>
    <t>ギャラリー</t>
    <phoneticPr fontId="42"/>
  </si>
  <si>
    <t>集会室</t>
    <rPh sb="0" eb="3">
      <t>シュウカイシツ</t>
    </rPh>
    <phoneticPr fontId="42"/>
  </si>
  <si>
    <t>工作工芸室</t>
    <rPh sb="0" eb="2">
      <t>コウサク</t>
    </rPh>
    <rPh sb="2" eb="4">
      <t>コウゲイ</t>
    </rPh>
    <rPh sb="4" eb="5">
      <t>シツ</t>
    </rPh>
    <phoneticPr fontId="42"/>
  </si>
  <si>
    <t>特別会議室</t>
    <rPh sb="0" eb="2">
      <t>トクベツ</t>
    </rPh>
    <rPh sb="2" eb="5">
      <t>カイギシツ</t>
    </rPh>
    <phoneticPr fontId="42"/>
  </si>
  <si>
    <t>第1～18会議室</t>
    <rPh sb="0" eb="1">
      <t>ダイ</t>
    </rPh>
    <rPh sb="5" eb="8">
      <t>カイギシツ</t>
    </rPh>
    <phoneticPr fontId="42"/>
  </si>
  <si>
    <t>10-28. 市民活動支援センター利用状況</t>
    <rPh sb="7" eb="9">
      <t>シミン</t>
    </rPh>
    <rPh sb="9" eb="11">
      <t>カツドウ</t>
    </rPh>
    <rPh sb="11" eb="13">
      <t>シエン</t>
    </rPh>
    <rPh sb="17" eb="19">
      <t>リヨウ</t>
    </rPh>
    <rPh sb="19" eb="21">
      <t>ジョウキョウ</t>
    </rPh>
    <phoneticPr fontId="42"/>
  </si>
  <si>
    <t>（単位：人、日、団体）</t>
    <rPh sb="1" eb="3">
      <t>タンイ</t>
    </rPh>
    <rPh sb="4" eb="5">
      <t>ヒト</t>
    </rPh>
    <rPh sb="6" eb="7">
      <t>ヒ</t>
    </rPh>
    <rPh sb="8" eb="10">
      <t>ダンタイ</t>
    </rPh>
    <phoneticPr fontId="42"/>
  </si>
  <si>
    <t>総利用者数</t>
  </si>
  <si>
    <t>開所日数</t>
  </si>
  <si>
    <t>登録団体数</t>
  </si>
  <si>
    <t>-</t>
    <phoneticPr fontId="2"/>
  </si>
  <si>
    <t>市民活動支援センター</t>
    <rPh sb="0" eb="10">
      <t>シ</t>
    </rPh>
    <phoneticPr fontId="42"/>
  </si>
  <si>
    <t>観光・物産情報コーナー</t>
    <rPh sb="0" eb="11">
      <t>カ</t>
    </rPh>
    <phoneticPr fontId="42"/>
  </si>
  <si>
    <t>中央図書室</t>
    <rPh sb="0" eb="5">
      <t>チ</t>
    </rPh>
    <phoneticPr fontId="42"/>
  </si>
  <si>
    <t>10-29. 日本文化伝承の館「こしがや能楽堂」利用状況</t>
    <rPh sb="7" eb="9">
      <t>ニホン</t>
    </rPh>
    <rPh sb="9" eb="11">
      <t>ブンカ</t>
    </rPh>
    <rPh sb="11" eb="13">
      <t>デンショウ</t>
    </rPh>
    <rPh sb="14" eb="15">
      <t>ヤカタ</t>
    </rPh>
    <rPh sb="20" eb="21">
      <t>ノウ</t>
    </rPh>
    <rPh sb="21" eb="22">
      <t>ラク</t>
    </rPh>
    <rPh sb="22" eb="23">
      <t>ドウ</t>
    </rPh>
    <rPh sb="24" eb="26">
      <t>リヨウ</t>
    </rPh>
    <rPh sb="26" eb="28">
      <t>ジョウキョウ</t>
    </rPh>
    <phoneticPr fontId="42"/>
  </si>
  <si>
    <t>（単位：件、人）</t>
  </si>
  <si>
    <t>年度</t>
  </si>
  <si>
    <t>利用件数</t>
  </si>
  <si>
    <t>利用者数</t>
  </si>
  <si>
    <t>令和4</t>
    <rPh sb="0" eb="2">
      <t>レイワガン</t>
    </rPh>
    <phoneticPr fontId="2"/>
  </si>
  <si>
    <t>5</t>
  </si>
  <si>
    <t>10-30. 図書館分類別蔵書冊数</t>
    <rPh sb="7" eb="10">
      <t>トショカン</t>
    </rPh>
    <rPh sb="10" eb="11">
      <t>ブン</t>
    </rPh>
    <rPh sb="11" eb="13">
      <t>ルイベツ</t>
    </rPh>
    <rPh sb="13" eb="15">
      <t>ゾウショ</t>
    </rPh>
    <rPh sb="15" eb="17">
      <t>サッスウ</t>
    </rPh>
    <phoneticPr fontId="42"/>
  </si>
  <si>
    <t>（単位：冊）</t>
    <rPh sb="1" eb="3">
      <t>タンイ</t>
    </rPh>
    <rPh sb="4" eb="5">
      <t>サツ</t>
    </rPh>
    <phoneticPr fontId="42"/>
  </si>
  <si>
    <t>分　類</t>
    <rPh sb="0" eb="1">
      <t>ブン</t>
    </rPh>
    <rPh sb="2" eb="3">
      <t>タグイ</t>
    </rPh>
    <phoneticPr fontId="42"/>
  </si>
  <si>
    <t>総  数</t>
    <rPh sb="0" eb="1">
      <t>フサ</t>
    </rPh>
    <rPh sb="3" eb="4">
      <t>カズ</t>
    </rPh>
    <phoneticPr fontId="42"/>
  </si>
  <si>
    <t>総　記</t>
    <rPh sb="0" eb="1">
      <t>フサ</t>
    </rPh>
    <rPh sb="2" eb="3">
      <t>キ</t>
    </rPh>
    <phoneticPr fontId="42"/>
  </si>
  <si>
    <t>哲　学</t>
    <rPh sb="0" eb="1">
      <t>テツ</t>
    </rPh>
    <rPh sb="2" eb="3">
      <t>ガク</t>
    </rPh>
    <phoneticPr fontId="42"/>
  </si>
  <si>
    <t>歴　史</t>
    <rPh sb="0" eb="1">
      <t>レキ</t>
    </rPh>
    <rPh sb="2" eb="3">
      <t>シ</t>
    </rPh>
    <phoneticPr fontId="42"/>
  </si>
  <si>
    <t>社会科学</t>
    <rPh sb="0" eb="4">
      <t>シャカイカガク</t>
    </rPh>
    <phoneticPr fontId="42"/>
  </si>
  <si>
    <t>自然科学</t>
    <rPh sb="0" eb="2">
      <t>シゼン</t>
    </rPh>
    <rPh sb="2" eb="4">
      <t>カガク</t>
    </rPh>
    <phoneticPr fontId="42"/>
  </si>
  <si>
    <t>技　術</t>
    <rPh sb="0" eb="1">
      <t>ワザ</t>
    </rPh>
    <phoneticPr fontId="42"/>
  </si>
  <si>
    <t>産　業</t>
    <rPh sb="0" eb="1">
      <t>サン</t>
    </rPh>
    <rPh sb="2" eb="3">
      <t>ギョウ</t>
    </rPh>
    <phoneticPr fontId="42"/>
  </si>
  <si>
    <t>芸　術</t>
    <rPh sb="0" eb="1">
      <t>ゲイ</t>
    </rPh>
    <rPh sb="2" eb="3">
      <t>ジュツ</t>
    </rPh>
    <phoneticPr fontId="42"/>
  </si>
  <si>
    <t>言　語</t>
    <rPh sb="0" eb="1">
      <t>イ</t>
    </rPh>
    <phoneticPr fontId="42"/>
  </si>
  <si>
    <t>文　学</t>
    <rPh sb="0" eb="1">
      <t>ブン</t>
    </rPh>
    <rPh sb="2" eb="3">
      <t>ガク</t>
    </rPh>
    <phoneticPr fontId="42"/>
  </si>
  <si>
    <t>G</t>
  </si>
  <si>
    <t>洋　書</t>
    <rPh sb="0" eb="1">
      <t>ヨウ</t>
    </rPh>
    <rPh sb="2" eb="3">
      <t>ショ</t>
    </rPh>
    <phoneticPr fontId="42"/>
  </si>
  <si>
    <t>L</t>
  </si>
  <si>
    <t>郷土資料</t>
    <rPh sb="0" eb="2">
      <t>キョウドシリョウ</t>
    </rPh>
    <rPh sb="2" eb="4">
      <t>シリョウ</t>
    </rPh>
    <phoneticPr fontId="42"/>
  </si>
  <si>
    <t>R</t>
  </si>
  <si>
    <t>参考図書</t>
    <rPh sb="0" eb="2">
      <t>サンコウ</t>
    </rPh>
    <rPh sb="2" eb="4">
      <t>トショ</t>
    </rPh>
    <phoneticPr fontId="42"/>
  </si>
  <si>
    <t>バリアフリー</t>
  </si>
  <si>
    <t>K</t>
  </si>
  <si>
    <t>児童書</t>
  </si>
  <si>
    <t>紙芝居</t>
  </si>
  <si>
    <t>ティーンズ</t>
  </si>
  <si>
    <t>資料：教育委員会・図書館</t>
    <rPh sb="0" eb="2">
      <t>シリョウ</t>
    </rPh>
    <rPh sb="3" eb="5">
      <t>キョウイク</t>
    </rPh>
    <rPh sb="5" eb="8">
      <t>イインカイ</t>
    </rPh>
    <rPh sb="9" eb="12">
      <t>トショカン</t>
    </rPh>
    <phoneticPr fontId="42"/>
  </si>
  <si>
    <t>10-31. 図書館サービス指標</t>
    <rPh sb="7" eb="10">
      <t>トショカン</t>
    </rPh>
    <rPh sb="14" eb="16">
      <t>シヒョウ</t>
    </rPh>
    <phoneticPr fontId="42"/>
  </si>
  <si>
    <t>サービス指標</t>
    <rPh sb="4" eb="6">
      <t>シヒョウ</t>
    </rPh>
    <phoneticPr fontId="42"/>
  </si>
  <si>
    <t>人口1人当たり貸出冊数（貸出冊数/人口）</t>
    <rPh sb="0" eb="2">
      <t>ジンコウ</t>
    </rPh>
    <rPh sb="3" eb="5">
      <t>ヒトアタ</t>
    </rPh>
    <rPh sb="7" eb="9">
      <t>カシダシ</t>
    </rPh>
    <rPh sb="9" eb="11">
      <t>サッスウ</t>
    </rPh>
    <rPh sb="12" eb="14">
      <t>カシダシ</t>
    </rPh>
    <rPh sb="14" eb="16">
      <t>サッスウ</t>
    </rPh>
    <rPh sb="17" eb="19">
      <t>ジンコウ</t>
    </rPh>
    <phoneticPr fontId="42"/>
  </si>
  <si>
    <t>登録率（登録者数/人口×100）</t>
    <rPh sb="0" eb="2">
      <t>トウロク</t>
    </rPh>
    <rPh sb="2" eb="3">
      <t>リツ</t>
    </rPh>
    <rPh sb="4" eb="8">
      <t>トウロクシャスウ</t>
    </rPh>
    <rPh sb="9" eb="11">
      <t>ジンコウ</t>
    </rPh>
    <phoneticPr fontId="42"/>
  </si>
  <si>
    <t>実質貸出密度（貸出冊数/登録者数）</t>
    <rPh sb="0" eb="2">
      <t>ジッシツ</t>
    </rPh>
    <rPh sb="2" eb="4">
      <t>カシダシ</t>
    </rPh>
    <rPh sb="4" eb="6">
      <t>ミツド</t>
    </rPh>
    <rPh sb="7" eb="9">
      <t>カシダシ</t>
    </rPh>
    <rPh sb="9" eb="11">
      <t>サッスウ</t>
    </rPh>
    <rPh sb="12" eb="16">
      <t>トウロクシャスウ</t>
    </rPh>
    <phoneticPr fontId="42"/>
  </si>
  <si>
    <t>蔵書回転率（貸出冊数/蔵書冊数×100）</t>
    <rPh sb="0" eb="2">
      <t>ゾウショ</t>
    </rPh>
    <rPh sb="2" eb="4">
      <t>カイテンスウ</t>
    </rPh>
    <rPh sb="4" eb="5">
      <t>リツ</t>
    </rPh>
    <rPh sb="6" eb="8">
      <t>カシダシ</t>
    </rPh>
    <rPh sb="8" eb="10">
      <t>サッスウ</t>
    </rPh>
    <rPh sb="11" eb="13">
      <t>ゾウショ</t>
    </rPh>
    <rPh sb="13" eb="15">
      <t>サッスウ</t>
    </rPh>
    <phoneticPr fontId="42"/>
  </si>
  <si>
    <t>人口1人当たり蔵書冊数（蔵書冊数/人口）</t>
    <rPh sb="0" eb="2">
      <t>ジンコウ</t>
    </rPh>
    <rPh sb="3" eb="4">
      <t>ヒト</t>
    </rPh>
    <rPh sb="4" eb="5">
      <t>アタ</t>
    </rPh>
    <rPh sb="7" eb="9">
      <t>ゾウショ</t>
    </rPh>
    <rPh sb="9" eb="11">
      <t>サッスウ</t>
    </rPh>
    <rPh sb="12" eb="14">
      <t>ゾウショ</t>
    </rPh>
    <rPh sb="14" eb="16">
      <t>サッスウ</t>
    </rPh>
    <rPh sb="17" eb="19">
      <t>ジンコウ</t>
    </rPh>
    <phoneticPr fontId="42"/>
  </si>
  <si>
    <t>人口1人当たり図書購入費（図書購入費/人口）</t>
    <rPh sb="0" eb="2">
      <t>ジンコウ</t>
    </rPh>
    <rPh sb="3" eb="4">
      <t>ヒト</t>
    </rPh>
    <rPh sb="4" eb="5">
      <t>アタ</t>
    </rPh>
    <rPh sb="7" eb="9">
      <t>トショ</t>
    </rPh>
    <rPh sb="9" eb="12">
      <t>コウニュウヒ</t>
    </rPh>
    <rPh sb="13" eb="15">
      <t>トショ</t>
    </rPh>
    <rPh sb="15" eb="17">
      <t>コウニュウ</t>
    </rPh>
    <rPh sb="17" eb="18">
      <t>ヒ</t>
    </rPh>
    <rPh sb="19" eb="21">
      <t>ジンコウ</t>
    </rPh>
    <phoneticPr fontId="42"/>
  </si>
  <si>
    <t>貸出コスト（図書館総経費/貸出冊数）</t>
    <rPh sb="0" eb="2">
      <t>カシダシ</t>
    </rPh>
    <rPh sb="6" eb="9">
      <t>トショカン</t>
    </rPh>
    <rPh sb="9" eb="10">
      <t>ソウケイヒ</t>
    </rPh>
    <rPh sb="11" eb="12">
      <t>ヒ</t>
    </rPh>
    <rPh sb="13" eb="15">
      <t>カシダシ</t>
    </rPh>
    <rPh sb="15" eb="17">
      <t>サッスウ</t>
    </rPh>
    <phoneticPr fontId="42"/>
  </si>
  <si>
    <t>（注1）貸出冊数には広域利用者への貸出を含む。</t>
    <phoneticPr fontId="42"/>
  </si>
  <si>
    <t>（注2）登録者数には広域利用者を含む。</t>
    <phoneticPr fontId="42"/>
  </si>
  <si>
    <t>10-32. 図書館利用状況</t>
    <rPh sb="7" eb="10">
      <t>トショカン</t>
    </rPh>
    <rPh sb="10" eb="12">
      <t>リヨウ</t>
    </rPh>
    <rPh sb="12" eb="14">
      <t>ジョウキョウ</t>
    </rPh>
    <phoneticPr fontId="42"/>
  </si>
  <si>
    <t>（1）本　館</t>
    <phoneticPr fontId="42"/>
  </si>
  <si>
    <t>区　分</t>
    <rPh sb="0" eb="1">
      <t>ク</t>
    </rPh>
    <rPh sb="2" eb="3">
      <t>ブン</t>
    </rPh>
    <phoneticPr fontId="42"/>
  </si>
  <si>
    <t>入館者数（人）</t>
    <rPh sb="5" eb="6">
      <t>ヒト</t>
    </rPh>
    <phoneticPr fontId="2"/>
  </si>
  <si>
    <t>開館日数（日）</t>
    <rPh sb="5" eb="6">
      <t>ヒ</t>
    </rPh>
    <phoneticPr fontId="2"/>
  </si>
  <si>
    <t>登録者数（人）</t>
    <rPh sb="5" eb="6">
      <t>ヒト</t>
    </rPh>
    <phoneticPr fontId="2"/>
  </si>
  <si>
    <t>利用者数（人）</t>
    <rPh sb="5" eb="6">
      <t>ヒト</t>
    </rPh>
    <phoneticPr fontId="2"/>
  </si>
  <si>
    <t>貸出冊数（冊）</t>
    <rPh sb="5" eb="6">
      <t>サツ</t>
    </rPh>
    <phoneticPr fontId="2"/>
  </si>
  <si>
    <t>一般書</t>
  </si>
  <si>
    <t>参考図書・郷土資料</t>
  </si>
  <si>
    <t>雑　誌</t>
    <phoneticPr fontId="42"/>
  </si>
  <si>
    <t>その他</t>
  </si>
  <si>
    <t>計</t>
  </si>
  <si>
    <t>視聴覚資料貸出数（ＣＤ・ＤＶＤ、枚）</t>
    <phoneticPr fontId="42"/>
  </si>
  <si>
    <t>視覚障害者用貸出数</t>
  </si>
  <si>
    <t>録音テープ（巻）</t>
  </si>
  <si>
    <t>ＣＤ（枚）</t>
  </si>
  <si>
    <t>点字図書（冊）</t>
  </si>
  <si>
    <t>資料：教育委員会・図書館</t>
    <rPh sb="3" eb="5">
      <t>キョウイク</t>
    </rPh>
    <rPh sb="5" eb="8">
      <t>イインカイ</t>
    </rPh>
    <phoneticPr fontId="1"/>
  </si>
  <si>
    <t>（2）北部市民会館図書室</t>
    <rPh sb="3" eb="5">
      <t>ホクブ</t>
    </rPh>
    <rPh sb="5" eb="9">
      <t>シミンカイカン</t>
    </rPh>
    <rPh sb="9" eb="12">
      <t>トショシツ</t>
    </rPh>
    <phoneticPr fontId="42"/>
  </si>
  <si>
    <t>開室日数（日）</t>
    <rPh sb="5" eb="6">
      <t>ヒ</t>
    </rPh>
    <phoneticPr fontId="2"/>
  </si>
  <si>
    <t>利用者数（人）</t>
    <rPh sb="5" eb="6">
      <t>ニン</t>
    </rPh>
    <phoneticPr fontId="2"/>
  </si>
  <si>
    <t>資料：教育委員会・図書館</t>
    <rPh sb="3" eb="5">
      <t>キョウイク</t>
    </rPh>
    <rPh sb="5" eb="8">
      <t>イインカイ</t>
    </rPh>
    <phoneticPr fontId="40"/>
  </si>
  <si>
    <t>（3）南部図書室</t>
    <phoneticPr fontId="42"/>
  </si>
  <si>
    <t>資料：教育委員会・図書館</t>
    <rPh sb="3" eb="5">
      <t>キョウイク</t>
    </rPh>
    <rPh sb="5" eb="8">
      <t>イインカイ</t>
    </rPh>
    <phoneticPr fontId="42"/>
  </si>
  <si>
    <t>（4）中央図書室</t>
    <rPh sb="3" eb="5">
      <t>チュウオウ</t>
    </rPh>
    <rPh sb="5" eb="8">
      <t>トショシツ</t>
    </rPh>
    <phoneticPr fontId="42"/>
  </si>
  <si>
    <t>令和4年度</t>
    <rPh sb="0" eb="2">
      <t>レイワ</t>
    </rPh>
    <phoneticPr fontId="2"/>
  </si>
  <si>
    <t>開室日数（日）</t>
    <rPh sb="0" eb="1">
      <t>カイ</t>
    </rPh>
    <rPh sb="1" eb="2">
      <t>シツ</t>
    </rPh>
    <rPh sb="2" eb="3">
      <t>ヒ</t>
    </rPh>
    <rPh sb="3" eb="4">
      <t>カズ</t>
    </rPh>
    <rPh sb="5" eb="6">
      <t>ヒ</t>
    </rPh>
    <phoneticPr fontId="42"/>
  </si>
  <si>
    <t>利用者数（人）</t>
    <rPh sb="0" eb="1">
      <t>リ</t>
    </rPh>
    <rPh sb="1" eb="2">
      <t>ヨウ</t>
    </rPh>
    <rPh sb="2" eb="3">
      <t>シャ</t>
    </rPh>
    <rPh sb="3" eb="4">
      <t>カズ</t>
    </rPh>
    <rPh sb="5" eb="6">
      <t>ヒト</t>
    </rPh>
    <phoneticPr fontId="42"/>
  </si>
  <si>
    <t>貸出冊数（冊）</t>
    <rPh sb="0" eb="2">
      <t>カシダシ</t>
    </rPh>
    <rPh sb="2" eb="4">
      <t>サッスウ</t>
    </rPh>
    <rPh sb="5" eb="6">
      <t>サツ</t>
    </rPh>
    <phoneticPr fontId="42"/>
  </si>
  <si>
    <t>一般書</t>
    <rPh sb="0" eb="3">
      <t>イッパンショ</t>
    </rPh>
    <phoneticPr fontId="42"/>
  </si>
  <si>
    <t>児童書</t>
    <rPh sb="0" eb="3">
      <t>ジドウショ</t>
    </rPh>
    <phoneticPr fontId="42"/>
  </si>
  <si>
    <t>紙芝居</t>
    <rPh sb="0" eb="3">
      <t>カミシバイ</t>
    </rPh>
    <phoneticPr fontId="42"/>
  </si>
  <si>
    <t>参考図書・郷土資料</t>
    <rPh sb="0" eb="4">
      <t>サンコウトショ</t>
    </rPh>
    <rPh sb="5" eb="7">
      <t>キョウド</t>
    </rPh>
    <rPh sb="7" eb="9">
      <t>シリョウ</t>
    </rPh>
    <phoneticPr fontId="42"/>
  </si>
  <si>
    <t>その他</t>
    <rPh sb="0" eb="3">
      <t>ソノタ</t>
    </rPh>
    <phoneticPr fontId="42"/>
  </si>
  <si>
    <t>資料：教育委員会・図書館</t>
    <rPh sb="0" eb="2">
      <t>シリョウ</t>
    </rPh>
    <rPh sb="3" eb="5">
      <t>キョウイク</t>
    </rPh>
    <rPh sb="5" eb="8">
      <t>イインカイ</t>
    </rPh>
    <rPh sb="9" eb="12">
      <t>トショカン</t>
    </rPh>
    <phoneticPr fontId="40"/>
  </si>
  <si>
    <t>（5）団体貸出（配本所を含む）</t>
    <phoneticPr fontId="42"/>
  </si>
  <si>
    <t>延べ利用団体数</t>
  </si>
  <si>
    <t>一般書</t>
    <phoneticPr fontId="42"/>
  </si>
  <si>
    <t>10-33. 移動図書館「しらこばと号」利用状況</t>
    <rPh sb="7" eb="9">
      <t>イドウ</t>
    </rPh>
    <rPh sb="9" eb="12">
      <t>トショカン</t>
    </rPh>
    <rPh sb="18" eb="19">
      <t>ゴウ</t>
    </rPh>
    <rPh sb="20" eb="22">
      <t>リヨウ</t>
    </rPh>
    <rPh sb="22" eb="24">
      <t>ジョウキョウ</t>
    </rPh>
    <phoneticPr fontId="42"/>
  </si>
  <si>
    <t>駐車場数</t>
  </si>
  <si>
    <t>10-34. 科学技術体験センター「ミラクル」利用状況</t>
    <rPh sb="7" eb="9">
      <t>カガク</t>
    </rPh>
    <rPh sb="9" eb="11">
      <t>ギジュツ</t>
    </rPh>
    <rPh sb="11" eb="13">
      <t>タイケン</t>
    </rPh>
    <phoneticPr fontId="42"/>
  </si>
  <si>
    <t>（1）入館者数</t>
    <rPh sb="3" eb="6">
      <t>ニュウカンシャ</t>
    </rPh>
    <rPh sb="6" eb="7">
      <t>カズ</t>
    </rPh>
    <phoneticPr fontId="42"/>
  </si>
  <si>
    <t>年　度</t>
    <rPh sb="0" eb="1">
      <t>トシ</t>
    </rPh>
    <rPh sb="2" eb="3">
      <t>ド</t>
    </rPh>
    <phoneticPr fontId="42"/>
  </si>
  <si>
    <t>総入館者数</t>
    <rPh sb="0" eb="1">
      <t>ソウ</t>
    </rPh>
    <rPh sb="1" eb="4">
      <t>ニュウカンシャ</t>
    </rPh>
    <rPh sb="4" eb="5">
      <t>スウ</t>
    </rPh>
    <phoneticPr fontId="42"/>
  </si>
  <si>
    <t>開館日数
(日)</t>
    <rPh sb="0" eb="2">
      <t>カイカン</t>
    </rPh>
    <rPh sb="2" eb="4">
      <t>ニッスウ</t>
    </rPh>
    <rPh sb="6" eb="7">
      <t>ニチ</t>
    </rPh>
    <phoneticPr fontId="42"/>
  </si>
  <si>
    <t>1日平均
入館者数</t>
    <rPh sb="1" eb="2">
      <t>ニチ</t>
    </rPh>
    <rPh sb="2" eb="4">
      <t>ヘイキン</t>
    </rPh>
    <rPh sb="5" eb="8">
      <t>ニュウカンシャ</t>
    </rPh>
    <rPh sb="8" eb="9">
      <t>カズ</t>
    </rPh>
    <phoneticPr fontId="42"/>
  </si>
  <si>
    <t>団体利用</t>
    <rPh sb="0" eb="2">
      <t>ダンタイ</t>
    </rPh>
    <rPh sb="2" eb="4">
      <t>リヨウ</t>
    </rPh>
    <phoneticPr fontId="42"/>
  </si>
  <si>
    <t>貸室利用者数</t>
    <rPh sb="0" eb="2">
      <t>カシシツ</t>
    </rPh>
    <rPh sb="2" eb="5">
      <t>リヨウシャ</t>
    </rPh>
    <rPh sb="5" eb="6">
      <t>カズ</t>
    </rPh>
    <phoneticPr fontId="42"/>
  </si>
  <si>
    <t>学校利用</t>
    <rPh sb="0" eb="2">
      <t>ガッコウ</t>
    </rPh>
    <rPh sb="2" eb="4">
      <t>リヨウ</t>
    </rPh>
    <phoneticPr fontId="42"/>
  </si>
  <si>
    <t>一般利用</t>
    <rPh sb="0" eb="2">
      <t>イッパン</t>
    </rPh>
    <rPh sb="2" eb="4">
      <t>リヨウ</t>
    </rPh>
    <phoneticPr fontId="42"/>
  </si>
  <si>
    <t>令和4</t>
    <rPh sb="0" eb="2">
      <t>レイワ</t>
    </rPh>
    <phoneticPr fontId="2"/>
  </si>
  <si>
    <t>（注）団体利用については合計の内数（再掲）</t>
    <rPh sb="5" eb="7">
      <t>リヨウ</t>
    </rPh>
    <phoneticPr fontId="42"/>
  </si>
  <si>
    <t>資料：科学技術体験センター</t>
    <rPh sb="3" eb="5">
      <t>カガク</t>
    </rPh>
    <rPh sb="5" eb="7">
      <t>ギジュツ</t>
    </rPh>
    <rPh sb="7" eb="9">
      <t>タイケン</t>
    </rPh>
    <phoneticPr fontId="42"/>
  </si>
  <si>
    <t>（2）事業体験者数</t>
    <rPh sb="3" eb="5">
      <t>ジギョウ</t>
    </rPh>
    <rPh sb="5" eb="8">
      <t>タイケンシャ</t>
    </rPh>
    <rPh sb="8" eb="9">
      <t>カズ</t>
    </rPh>
    <phoneticPr fontId="42"/>
  </si>
  <si>
    <t xml:space="preserve">体験者総数
</t>
    <rPh sb="0" eb="3">
      <t>タイケンシャ</t>
    </rPh>
    <rPh sb="3" eb="5">
      <t>ソウスウ</t>
    </rPh>
    <phoneticPr fontId="42"/>
  </si>
  <si>
    <t>体験者率
（％）</t>
    <rPh sb="0" eb="3">
      <t>タイケンシャ</t>
    </rPh>
    <rPh sb="3" eb="4">
      <t>リツ</t>
    </rPh>
    <phoneticPr fontId="42"/>
  </si>
  <si>
    <t xml:space="preserve">学校利用
</t>
    <rPh sb="0" eb="2">
      <t>ガッコウ</t>
    </rPh>
    <rPh sb="2" eb="3">
      <t>リ</t>
    </rPh>
    <rPh sb="3" eb="4">
      <t>ヨウ</t>
    </rPh>
    <phoneticPr fontId="42"/>
  </si>
  <si>
    <t>主催事業</t>
    <rPh sb="0" eb="2">
      <t>シュサイ</t>
    </rPh>
    <rPh sb="2" eb="4">
      <t>ジギョウ</t>
    </rPh>
    <phoneticPr fontId="42"/>
  </si>
  <si>
    <t>委託事業</t>
    <rPh sb="0" eb="2">
      <t>イタク</t>
    </rPh>
    <rPh sb="2" eb="4">
      <t>ジギョウ</t>
    </rPh>
    <phoneticPr fontId="42"/>
  </si>
  <si>
    <t>実験体験</t>
    <rPh sb="0" eb="1">
      <t>ジツ</t>
    </rPh>
    <rPh sb="1" eb="2">
      <t>シルシ</t>
    </rPh>
    <rPh sb="2" eb="3">
      <t>カラダ</t>
    </rPh>
    <rPh sb="3" eb="4">
      <t>シルシ</t>
    </rPh>
    <phoneticPr fontId="42"/>
  </si>
  <si>
    <t xml:space="preserve">工作体験
</t>
    <rPh sb="0" eb="1">
      <t>コウ</t>
    </rPh>
    <rPh sb="1" eb="2">
      <t>サク</t>
    </rPh>
    <rPh sb="2" eb="3">
      <t>カラダ</t>
    </rPh>
    <rPh sb="3" eb="4">
      <t>シルシ</t>
    </rPh>
    <phoneticPr fontId="42"/>
  </si>
  <si>
    <t>科学講演会
イベント他</t>
    <rPh sb="0" eb="2">
      <t>カガク</t>
    </rPh>
    <rPh sb="2" eb="4">
      <t>コウエン</t>
    </rPh>
    <rPh sb="4" eb="5">
      <t>カイ</t>
    </rPh>
    <rPh sb="10" eb="11">
      <t>ホカ</t>
    </rPh>
    <phoneticPr fontId="42"/>
  </si>
  <si>
    <t>通年事業</t>
    <rPh sb="0" eb="2">
      <t>ツウネン</t>
    </rPh>
    <rPh sb="2" eb="4">
      <t>ジギョウ</t>
    </rPh>
    <phoneticPr fontId="42"/>
  </si>
  <si>
    <t>特別事業</t>
    <rPh sb="0" eb="2">
      <t>トクベツ</t>
    </rPh>
    <rPh sb="2" eb="4">
      <t>ジギョウ</t>
    </rPh>
    <phoneticPr fontId="42"/>
  </si>
  <si>
    <t>令和4</t>
    <rPh sb="0" eb="1">
      <t>レイワ</t>
    </rPh>
    <rPh sb="1" eb="2">
      <t>ガン</t>
    </rPh>
    <phoneticPr fontId="2"/>
  </si>
  <si>
    <t>10-35. 分収造林「越谷市ふれあいの森」</t>
    <phoneticPr fontId="42"/>
  </si>
  <si>
    <t>区  分</t>
  </si>
  <si>
    <t>地  区</t>
  </si>
  <si>
    <t>実施年度</t>
  </si>
  <si>
    <t>面　積(ha)</t>
    <phoneticPr fontId="42"/>
  </si>
  <si>
    <t>樹種・本数(本)</t>
  </si>
  <si>
    <t>第１期</t>
  </si>
  <si>
    <t>二本松地区（第1期）</t>
  </si>
  <si>
    <t>昭和61</t>
  </si>
  <si>
    <t>ヒノキ　</t>
  </si>
  <si>
    <t>第２期</t>
  </si>
  <si>
    <t>二本松地区（第2期）</t>
  </si>
  <si>
    <t>昭和62</t>
  </si>
  <si>
    <t>第３期</t>
  </si>
  <si>
    <t>二本松地区（第3期）</t>
  </si>
  <si>
    <t>昭和63</t>
  </si>
  <si>
    <t>第４期</t>
  </si>
  <si>
    <t>会津若松地区</t>
  </si>
  <si>
    <t>平成元</t>
  </si>
  <si>
    <t>スギ　</t>
  </si>
  <si>
    <t>ケヤキ</t>
  </si>
  <si>
    <t>第５期</t>
  </si>
  <si>
    <t>浪江地区（第1期）</t>
  </si>
  <si>
    <t>平成2</t>
  </si>
  <si>
    <t>スギ　　</t>
  </si>
  <si>
    <t>第６期</t>
  </si>
  <si>
    <t>浪江地区（第2期）</t>
  </si>
  <si>
    <t>平成3</t>
  </si>
  <si>
    <t>第７期</t>
  </si>
  <si>
    <t>浪江地区（第3期）</t>
  </si>
  <si>
    <t>平成4</t>
  </si>
  <si>
    <t>第８期</t>
  </si>
  <si>
    <t>浪江地区（第4期）</t>
  </si>
  <si>
    <t>平成5</t>
  </si>
  <si>
    <t>第９期</t>
  </si>
  <si>
    <t>浪江地区（第5期）</t>
  </si>
  <si>
    <t>平成6</t>
  </si>
  <si>
    <t>第10期</t>
  </si>
  <si>
    <t>浪江地区（第6期）</t>
  </si>
  <si>
    <t>平成7</t>
  </si>
  <si>
    <t>第11期</t>
  </si>
  <si>
    <t>浪江地区（第7期）</t>
  </si>
  <si>
    <t>平成8</t>
  </si>
  <si>
    <t>第12期</t>
  </si>
  <si>
    <t>浪江地区（第8期）</t>
  </si>
  <si>
    <t>平成9</t>
  </si>
  <si>
    <t>第13期</t>
  </si>
  <si>
    <t>福島地区（第1期）</t>
  </si>
  <si>
    <t>平成10</t>
  </si>
  <si>
    <t>第14期</t>
  </si>
  <si>
    <t>福島地区（第2期）</t>
  </si>
  <si>
    <t>平成11</t>
  </si>
  <si>
    <t>第15期</t>
  </si>
  <si>
    <t>福島地区（第3期）</t>
  </si>
  <si>
    <t>平成12</t>
  </si>
  <si>
    <t>第16期</t>
  </si>
  <si>
    <t>福島地区（第4期）</t>
  </si>
  <si>
    <t>平成13</t>
  </si>
  <si>
    <t>スギ</t>
  </si>
  <si>
    <t>第17期</t>
  </si>
  <si>
    <t>福島地区（第5期）</t>
  </si>
  <si>
    <t>平成14</t>
  </si>
  <si>
    <t>第18期</t>
  </si>
  <si>
    <t>福島地区（第6期）</t>
  </si>
  <si>
    <t>平成15</t>
  </si>
  <si>
    <t>第19期</t>
  </si>
  <si>
    <t>福島地区（第7期）</t>
  </si>
  <si>
    <t>平成16</t>
  </si>
  <si>
    <t>第20期</t>
  </si>
  <si>
    <t>福島地区（第8期）</t>
  </si>
  <si>
    <t>平成17</t>
  </si>
  <si>
    <t>合  計</t>
  </si>
  <si>
    <t>4地区20期</t>
    <phoneticPr fontId="2"/>
  </si>
  <si>
    <t>20年間</t>
  </si>
  <si>
    <t>10-36. 越谷市の文化財件数</t>
    <rPh sb="7" eb="10">
      <t>コシガヤシ</t>
    </rPh>
    <rPh sb="11" eb="14">
      <t>ブンカザイ</t>
    </rPh>
    <rPh sb="14" eb="16">
      <t>ケンスウ</t>
    </rPh>
    <phoneticPr fontId="42"/>
  </si>
  <si>
    <t>令和7年12月1日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42"/>
  </si>
  <si>
    <t>（単位：件）</t>
    <rPh sb="4" eb="5">
      <t>ケン</t>
    </rPh>
    <phoneticPr fontId="43"/>
  </si>
  <si>
    <t>種別･種類</t>
    <rPh sb="0" eb="2">
      <t>シュベツ</t>
    </rPh>
    <rPh sb="3" eb="5">
      <t>シュルイ</t>
    </rPh>
    <phoneticPr fontId="42"/>
  </si>
  <si>
    <t>国指定</t>
    <rPh sb="0" eb="1">
      <t>クニ</t>
    </rPh>
    <rPh sb="1" eb="3">
      <t>シテイ</t>
    </rPh>
    <phoneticPr fontId="42"/>
  </si>
  <si>
    <t>県指定</t>
    <rPh sb="0" eb="1">
      <t>ケン</t>
    </rPh>
    <rPh sb="1" eb="3">
      <t>シテイ</t>
    </rPh>
    <phoneticPr fontId="42"/>
  </si>
  <si>
    <t>市指定</t>
    <rPh sb="0" eb="1">
      <t>シ</t>
    </rPh>
    <rPh sb="1" eb="3">
      <t>シテイ</t>
    </rPh>
    <phoneticPr fontId="42"/>
  </si>
  <si>
    <t>国登録</t>
    <rPh sb="0" eb="1">
      <t>クニ</t>
    </rPh>
    <rPh sb="1" eb="3">
      <t>トウロク</t>
    </rPh>
    <phoneticPr fontId="42"/>
  </si>
  <si>
    <t>国  宝</t>
    <rPh sb="0" eb="4">
      <t>コクホウ</t>
    </rPh>
    <phoneticPr fontId="42"/>
  </si>
  <si>
    <t>有形文化財・建造物</t>
    <rPh sb="0" eb="2">
      <t>ユウケイ</t>
    </rPh>
    <rPh sb="2" eb="5">
      <t>ブンカザイ</t>
    </rPh>
    <rPh sb="6" eb="9">
      <t>ケンゾウブツ</t>
    </rPh>
    <phoneticPr fontId="42"/>
  </si>
  <si>
    <t>有形文化財・絵画</t>
    <rPh sb="0" eb="2">
      <t>ユウケイ</t>
    </rPh>
    <rPh sb="2" eb="5">
      <t>ブンカザイ</t>
    </rPh>
    <rPh sb="6" eb="8">
      <t>カイガ</t>
    </rPh>
    <phoneticPr fontId="42"/>
  </si>
  <si>
    <t>有形文化財・彫刻</t>
    <rPh sb="0" eb="2">
      <t>ユウケイ</t>
    </rPh>
    <rPh sb="2" eb="5">
      <t>ブンカザイ</t>
    </rPh>
    <rPh sb="6" eb="8">
      <t>チョウコク</t>
    </rPh>
    <phoneticPr fontId="42"/>
  </si>
  <si>
    <t>有形文化財・工芸品</t>
    <rPh sb="0" eb="2">
      <t>ユウケイ</t>
    </rPh>
    <rPh sb="2" eb="5">
      <t>ブンカザイ</t>
    </rPh>
    <rPh sb="6" eb="9">
      <t>コウゲイヒン</t>
    </rPh>
    <phoneticPr fontId="42"/>
  </si>
  <si>
    <t>有形文化財・書籍・典籍・古文書</t>
    <rPh sb="0" eb="2">
      <t>ユウケイ</t>
    </rPh>
    <rPh sb="2" eb="5">
      <t>ブンカザイ</t>
    </rPh>
    <rPh sb="6" eb="8">
      <t>ショセキ</t>
    </rPh>
    <rPh sb="9" eb="11">
      <t>テンセキ</t>
    </rPh>
    <rPh sb="12" eb="15">
      <t>コモンジョ</t>
    </rPh>
    <phoneticPr fontId="42"/>
  </si>
  <si>
    <t>有形文化財・考古資料</t>
    <rPh sb="0" eb="2">
      <t>ユウケイ</t>
    </rPh>
    <rPh sb="2" eb="5">
      <t>ブンカザイ</t>
    </rPh>
    <rPh sb="6" eb="8">
      <t>コウコ</t>
    </rPh>
    <rPh sb="8" eb="10">
      <t>シリョウ</t>
    </rPh>
    <phoneticPr fontId="42"/>
  </si>
  <si>
    <t>有形文化財・歴史資料</t>
    <rPh sb="0" eb="2">
      <t>ユウケイ</t>
    </rPh>
    <rPh sb="2" eb="5">
      <t>ブンカザイ</t>
    </rPh>
    <rPh sb="6" eb="10">
      <t>レキシシリョウ</t>
    </rPh>
    <phoneticPr fontId="42"/>
  </si>
  <si>
    <t>無形文化財</t>
    <rPh sb="0" eb="5">
      <t>ムケイブンカザイ</t>
    </rPh>
    <phoneticPr fontId="42"/>
  </si>
  <si>
    <t>‐</t>
  </si>
  <si>
    <t>有形民俗文化財</t>
    <rPh sb="0" eb="2">
      <t>ユウケイ</t>
    </rPh>
    <rPh sb="2" eb="4">
      <t>ミンゾク</t>
    </rPh>
    <rPh sb="4" eb="7">
      <t>ブンカザイ</t>
    </rPh>
    <phoneticPr fontId="42"/>
  </si>
  <si>
    <t>無形民俗文化財</t>
    <rPh sb="0" eb="2">
      <t>ムケイ</t>
    </rPh>
    <rPh sb="2" eb="4">
      <t>ミンゾク</t>
    </rPh>
    <rPh sb="4" eb="6">
      <t>ブンカ</t>
    </rPh>
    <rPh sb="6" eb="7">
      <t>ザイ</t>
    </rPh>
    <phoneticPr fontId="42"/>
  </si>
  <si>
    <t>記念物・史跡</t>
    <rPh sb="0" eb="3">
      <t>キネンブツ</t>
    </rPh>
    <rPh sb="4" eb="6">
      <t>シセキ</t>
    </rPh>
    <phoneticPr fontId="42"/>
  </si>
  <si>
    <t>記念物・旧跡</t>
    <rPh sb="0" eb="3">
      <t>キネンブツ</t>
    </rPh>
    <rPh sb="4" eb="6">
      <t>キュウセキ</t>
    </rPh>
    <phoneticPr fontId="42"/>
  </si>
  <si>
    <t>記念物・名勝</t>
    <rPh sb="0" eb="3">
      <t>キネンブツ</t>
    </rPh>
    <rPh sb="4" eb="6">
      <t>メイショウ</t>
    </rPh>
    <phoneticPr fontId="42"/>
  </si>
  <si>
    <t>記念物・天然記念物</t>
    <rPh sb="0" eb="3">
      <t>キネンブツ</t>
    </rPh>
    <rPh sb="4" eb="9">
      <t>テンネンキネンブツ</t>
    </rPh>
    <phoneticPr fontId="42"/>
  </si>
  <si>
    <t>資料：教育委員会・生涯学習課</t>
    <rPh sb="0" eb="2">
      <t>シリョウ</t>
    </rPh>
    <rPh sb="3" eb="8">
      <t>キョウイクイインカイ</t>
    </rPh>
    <rPh sb="9" eb="11">
      <t>ショウガイ</t>
    </rPh>
    <rPh sb="11" eb="13">
      <t>ガクシュウ</t>
    </rPh>
    <rPh sb="13" eb="14">
      <t>カ</t>
    </rPh>
    <phoneticPr fontId="42"/>
  </si>
  <si>
    <t>10-37. 体育施設の利用状況</t>
    <rPh sb="12" eb="14">
      <t>リヨウ</t>
    </rPh>
    <rPh sb="14" eb="16">
      <t>ジョウキョウ</t>
    </rPh>
    <phoneticPr fontId="42"/>
  </si>
  <si>
    <t>（1）野球場</t>
    <rPh sb="3" eb="6">
      <t>ヤキュウジョウ</t>
    </rPh>
    <phoneticPr fontId="42"/>
  </si>
  <si>
    <t>件　数</t>
    <rPh sb="0" eb="1">
      <t>ケン</t>
    </rPh>
    <rPh sb="2" eb="3">
      <t>スウ</t>
    </rPh>
    <phoneticPr fontId="42"/>
  </si>
  <si>
    <t>人　数</t>
    <rPh sb="0" eb="1">
      <t>ヒト</t>
    </rPh>
    <rPh sb="2" eb="3">
      <t>スウ</t>
    </rPh>
    <phoneticPr fontId="42"/>
  </si>
  <si>
    <t>市民球場</t>
    <rPh sb="0" eb="2">
      <t>シミン</t>
    </rPh>
    <rPh sb="2" eb="4">
      <t>キュウジョウ</t>
    </rPh>
    <phoneticPr fontId="42"/>
  </si>
  <si>
    <t>北越谷第五公園</t>
    <rPh sb="0" eb="1">
      <t>キタ</t>
    </rPh>
    <rPh sb="1" eb="3">
      <t>コシガヤ</t>
    </rPh>
    <rPh sb="3" eb="4">
      <t>ダイ</t>
    </rPh>
    <rPh sb="4" eb="5">
      <t>ゴ</t>
    </rPh>
    <rPh sb="5" eb="7">
      <t>コウエン</t>
    </rPh>
    <phoneticPr fontId="42"/>
  </si>
  <si>
    <t>千間台第四公園</t>
    <rPh sb="0" eb="1">
      <t>セン</t>
    </rPh>
    <rPh sb="1" eb="2">
      <t>アイダ</t>
    </rPh>
    <rPh sb="2" eb="3">
      <t>ダイ</t>
    </rPh>
    <rPh sb="3" eb="4">
      <t>ダイ</t>
    </rPh>
    <rPh sb="4" eb="5">
      <t>ヨン</t>
    </rPh>
    <rPh sb="5" eb="7">
      <t>コウエン</t>
    </rPh>
    <phoneticPr fontId="42"/>
  </si>
  <si>
    <t>川柳公園</t>
    <rPh sb="0" eb="2">
      <t>カワヤナギ</t>
    </rPh>
    <rPh sb="2" eb="4">
      <t>コウエン</t>
    </rPh>
    <phoneticPr fontId="42"/>
  </si>
  <si>
    <t>大杉公園</t>
    <rPh sb="0" eb="2">
      <t>オオスギ</t>
    </rPh>
    <rPh sb="2" eb="4">
      <t>コウエン</t>
    </rPh>
    <phoneticPr fontId="42"/>
  </si>
  <si>
    <t>しらこばと運動公園</t>
    <rPh sb="5" eb="7">
      <t>ウンドウ</t>
    </rPh>
    <rPh sb="7" eb="9">
      <t>コウエン</t>
    </rPh>
    <phoneticPr fontId="42"/>
  </si>
  <si>
    <t>平方公園</t>
    <rPh sb="0" eb="2">
      <t>ヒラカタ</t>
    </rPh>
    <rPh sb="2" eb="4">
      <t>コウエン</t>
    </rPh>
    <phoneticPr fontId="42"/>
  </si>
  <si>
    <t>吉川地区江戸川(4面)</t>
    <rPh sb="0" eb="2">
      <t>ヨシカワ</t>
    </rPh>
    <rPh sb="2" eb="4">
      <t>チク</t>
    </rPh>
    <rPh sb="4" eb="7">
      <t>エドガワ</t>
    </rPh>
    <rPh sb="9" eb="10">
      <t>メン</t>
    </rPh>
    <phoneticPr fontId="42"/>
  </si>
  <si>
    <t>資料：教育委員会・スポーツ振興課</t>
    <rPh sb="0" eb="2">
      <t>シリョウ</t>
    </rPh>
    <rPh sb="3" eb="8">
      <t>キョウイクイインカイ</t>
    </rPh>
    <rPh sb="13" eb="15">
      <t>シンコウ</t>
    </rPh>
    <rPh sb="15" eb="16">
      <t>カ</t>
    </rPh>
    <phoneticPr fontId="42"/>
  </si>
  <si>
    <t>（2）庭球場</t>
    <rPh sb="3" eb="4">
      <t>ニワ</t>
    </rPh>
    <rPh sb="4" eb="6">
      <t>ヤキュウジョウ</t>
    </rPh>
    <phoneticPr fontId="42"/>
  </si>
  <si>
    <t>東越谷第二公園</t>
    <rPh sb="0" eb="1">
      <t>ヒガシ</t>
    </rPh>
    <rPh sb="1" eb="2">
      <t>コシ</t>
    </rPh>
    <rPh sb="2" eb="3">
      <t>タニ</t>
    </rPh>
    <rPh sb="3" eb="4">
      <t>ダイ</t>
    </rPh>
    <rPh sb="4" eb="5">
      <t>ニ</t>
    </rPh>
    <rPh sb="5" eb="7">
      <t>コウエン</t>
    </rPh>
    <phoneticPr fontId="42"/>
  </si>
  <si>
    <t>越谷総合公園</t>
    <rPh sb="0" eb="2">
      <t>コシガヤ</t>
    </rPh>
    <rPh sb="2" eb="4">
      <t>ソウゴウ</t>
    </rPh>
    <rPh sb="4" eb="6">
      <t>コウエン</t>
    </rPh>
    <phoneticPr fontId="42"/>
  </si>
  <si>
    <t>市立北体育館</t>
    <rPh sb="0" eb="2">
      <t>シリツ</t>
    </rPh>
    <rPh sb="2" eb="3">
      <t>キタ</t>
    </rPh>
    <rPh sb="3" eb="5">
      <t>タイイク</t>
    </rPh>
    <rPh sb="5" eb="6">
      <t>カン</t>
    </rPh>
    <phoneticPr fontId="42"/>
  </si>
  <si>
    <t>出羽公園</t>
    <rPh sb="0" eb="2">
      <t>デワ</t>
    </rPh>
    <rPh sb="2" eb="4">
      <t>コウエン</t>
    </rPh>
    <phoneticPr fontId="42"/>
  </si>
  <si>
    <t>（3）体育館</t>
    <rPh sb="3" eb="6">
      <t>タイイクカン</t>
    </rPh>
    <phoneticPr fontId="42"/>
  </si>
  <si>
    <t>回　数</t>
    <rPh sb="0" eb="1">
      <t>カイ</t>
    </rPh>
    <rPh sb="2" eb="3">
      <t>スウ</t>
    </rPh>
    <phoneticPr fontId="42"/>
  </si>
  <si>
    <t>北体育館</t>
    <rPh sb="0" eb="1">
      <t>キタ</t>
    </rPh>
    <rPh sb="1" eb="4">
      <t>タイイクカン</t>
    </rPh>
    <phoneticPr fontId="42"/>
  </si>
  <si>
    <t>南体育館</t>
    <rPh sb="0" eb="1">
      <t>ミナミ</t>
    </rPh>
    <rPh sb="1" eb="4">
      <t>タイイクカン</t>
    </rPh>
    <phoneticPr fontId="42"/>
  </si>
  <si>
    <t>西体育館</t>
    <rPh sb="0" eb="1">
      <t>ニシ</t>
    </rPh>
    <rPh sb="1" eb="4">
      <t>タイイクカン</t>
    </rPh>
    <phoneticPr fontId="42"/>
  </si>
  <si>
    <t>地域スポーツセンター</t>
    <rPh sb="0" eb="2">
      <t>チイキ</t>
    </rPh>
    <phoneticPr fontId="50"/>
  </si>
  <si>
    <t>総合体育館</t>
    <rPh sb="0" eb="2">
      <t>ソウゴウ</t>
    </rPh>
    <rPh sb="2" eb="5">
      <t>タイイクカン</t>
    </rPh>
    <phoneticPr fontId="42"/>
  </si>
  <si>
    <t>（注）令和6年度より地域スポーツセンターの供用開始</t>
    <rPh sb="1" eb="2">
      <t>チュウ</t>
    </rPh>
    <rPh sb="3" eb="5">
      <t>レイワ</t>
    </rPh>
    <rPh sb="6" eb="8">
      <t>ネンド</t>
    </rPh>
    <rPh sb="10" eb="12">
      <t>チイキ</t>
    </rPh>
    <rPh sb="21" eb="23">
      <t>キョウヨウ</t>
    </rPh>
    <rPh sb="23" eb="25">
      <t>カイシ</t>
    </rPh>
    <phoneticPr fontId="50"/>
  </si>
  <si>
    <t>資料：教育委員会・スポーツ振興課</t>
  </si>
  <si>
    <t>（4）市民プール</t>
    <rPh sb="3" eb="5">
      <t>シミン</t>
    </rPh>
    <phoneticPr fontId="42"/>
  </si>
  <si>
    <t>温水プール</t>
    <rPh sb="0" eb="2">
      <t>オンスイ</t>
    </rPh>
    <phoneticPr fontId="42"/>
  </si>
  <si>
    <t>トレーニングルーム</t>
  </si>
  <si>
    <t>（5）その他の体育施設</t>
    <rPh sb="5" eb="6">
      <t>ホカ</t>
    </rPh>
    <rPh sb="7" eb="9">
      <t>タイイク</t>
    </rPh>
    <rPh sb="9" eb="11">
      <t>シセツ</t>
    </rPh>
    <phoneticPr fontId="42"/>
  </si>
  <si>
    <t>しらこばと運動公園
ソフトボール場</t>
    <rPh sb="5" eb="9">
      <t>ウンドウコウエン</t>
    </rPh>
    <rPh sb="16" eb="17">
      <t>バ</t>
    </rPh>
    <phoneticPr fontId="42"/>
  </si>
  <si>
    <t>越谷流通公園
サッカー場</t>
    <rPh sb="0" eb="2">
      <t>コシガヤ</t>
    </rPh>
    <rPh sb="2" eb="4">
      <t>リュウツウ</t>
    </rPh>
    <rPh sb="4" eb="6">
      <t>コウエン</t>
    </rPh>
    <rPh sb="11" eb="12">
      <t>バ</t>
    </rPh>
    <phoneticPr fontId="42"/>
  </si>
  <si>
    <t>北越谷第五公園
洋弓場</t>
    <rPh sb="0" eb="1">
      <t>キタ</t>
    </rPh>
    <rPh sb="1" eb="3">
      <t>コシガヤ</t>
    </rPh>
    <rPh sb="3" eb="4">
      <t>ダイ</t>
    </rPh>
    <rPh sb="4" eb="5">
      <t>５</t>
    </rPh>
    <rPh sb="5" eb="7">
      <t>コウエン</t>
    </rPh>
    <rPh sb="8" eb="10">
      <t>ヨウキュウ</t>
    </rPh>
    <rPh sb="10" eb="11">
      <t>バ</t>
    </rPh>
    <phoneticPr fontId="42"/>
  </si>
  <si>
    <t>越谷総合公園
多目的運動場</t>
    <rPh sb="0" eb="2">
      <t>コシガヤ</t>
    </rPh>
    <rPh sb="2" eb="4">
      <t>ソウゴウ</t>
    </rPh>
    <rPh sb="4" eb="6">
      <t>コウエン</t>
    </rPh>
    <rPh sb="7" eb="10">
      <t>タモクテキ</t>
    </rPh>
    <rPh sb="10" eb="13">
      <t>ウンドウジョウ</t>
    </rPh>
    <phoneticPr fontId="42"/>
  </si>
  <si>
    <t>緑の森公園
弓道場</t>
    <rPh sb="0" eb="1">
      <t>ミドリ</t>
    </rPh>
    <rPh sb="2" eb="3">
      <t>モリ</t>
    </rPh>
    <rPh sb="3" eb="5">
      <t>コウエン</t>
    </rPh>
    <rPh sb="6" eb="9">
      <t>キュウドウジョウ</t>
    </rPh>
    <phoneticPr fontId="42"/>
  </si>
  <si>
    <t>出羽公園
相撲場</t>
    <rPh sb="0" eb="2">
      <t>デワ</t>
    </rPh>
    <rPh sb="2" eb="4">
      <t>コウエン</t>
    </rPh>
    <rPh sb="5" eb="7">
      <t>スモウ</t>
    </rPh>
    <rPh sb="7" eb="8">
      <t>バ</t>
    </rPh>
    <phoneticPr fontId="42"/>
  </si>
  <si>
    <t>しらこばと運動公園
競技場</t>
    <rPh sb="5" eb="9">
      <t>ウンドウコウエン</t>
    </rPh>
    <rPh sb="10" eb="13">
      <t>キョウギジョウ</t>
    </rPh>
    <phoneticPr fontId="42"/>
  </si>
  <si>
    <t>しらこばと運動公園
第２競技場</t>
    <rPh sb="5" eb="9">
      <t>ウンドウコウエン</t>
    </rPh>
    <rPh sb="10" eb="11">
      <t>ダイ</t>
    </rPh>
    <rPh sb="12" eb="15">
      <t>キョウギジョウ</t>
    </rPh>
    <phoneticPr fontId="42"/>
  </si>
  <si>
    <t>目次</t>
  </si>
  <si>
    <t>目次へもどる</t>
  </si>
  <si>
    <t>10-1. 市内教育機関の状況</t>
  </si>
  <si>
    <t>10-2. 幼稚園の状況</t>
  </si>
  <si>
    <t>10-3. 認定こども園（１号）の状況</t>
  </si>
  <si>
    <t>10-4. 市立小学校の状況</t>
  </si>
  <si>
    <t>10-5. 市立小学校別児童数・学級数・児童１人当り施設面積</t>
  </si>
  <si>
    <t>10-6. 特別支援教育の状況</t>
  </si>
  <si>
    <t>10-7. 市立中学校の状況</t>
  </si>
  <si>
    <t>10-8. 市立中学校別生徒数・学級数・生徒１人当り施設面積</t>
  </si>
  <si>
    <t>10-9. 市立小・中学校児童・生徒１人当りの教育費（公費負担分）</t>
  </si>
  <si>
    <t>10-10. 市立小・中学校就学援助費受給者数</t>
  </si>
  <si>
    <t>10-11. 市立中学校卒業者の進路状況</t>
  </si>
  <si>
    <t>10-12. 市立小・中学校保健関係職員数</t>
  </si>
  <si>
    <t>10-13. 市立小・中学校児童・生徒の体位平均値</t>
  </si>
  <si>
    <t>10-14. 学校給食センターの概要</t>
  </si>
  <si>
    <t>10-15. 学校給食の実施状況</t>
  </si>
  <si>
    <t>10-16. １人１食当りの給食基準額</t>
  </si>
  <si>
    <t>10-17. 市内の高等学校の状況</t>
  </si>
  <si>
    <t>10-18. 市内高等学校別入学者・生徒数・教員数</t>
  </si>
  <si>
    <t>10-19. 市内の大学の概況　（1）文教大学</t>
  </si>
  <si>
    <t>10-19. 市内の大学の概況　（2）埼玉県立大学</t>
  </si>
  <si>
    <t>10-19. 市内の大学の概況　（3）埼玉東萌短期大学</t>
  </si>
  <si>
    <t>10-20. 生涯学習施設等の概要</t>
  </si>
  <si>
    <t>10-21. 越谷コミュニティセンター施設の概要</t>
  </si>
  <si>
    <t>10-22. 地区センター・公民館利用状況</t>
  </si>
  <si>
    <t>10-23. 地区センター・公民館別利用状況</t>
  </si>
  <si>
    <t>10-24. 越谷コミュニティセンター利用状況</t>
  </si>
  <si>
    <t>10-25. 交流館別利用状況</t>
  </si>
  <si>
    <t>10-26. 北部市民会館利用状況</t>
  </si>
  <si>
    <t>10-27. 中央市民会館利用状況</t>
  </si>
  <si>
    <t>10-28. 市民活動支援センター利用状況</t>
  </si>
  <si>
    <t>10-29. 日本文化伝承の館「こしがや能楽堂」利用状況</t>
  </si>
  <si>
    <t>10-30. 図書館分類別蔵書冊数</t>
  </si>
  <si>
    <t>10-31. 図書館サービス指標</t>
  </si>
  <si>
    <t>10-32. 図書館利用状況　（1）本　館</t>
  </si>
  <si>
    <t>10-32. 図書館利用状況　（2）北部市民会館図書室</t>
  </si>
  <si>
    <t>10-32. 図書館利用状況　（3）南部図書室</t>
  </si>
  <si>
    <t>10-32. 図書館利用状況　（4）中央図書室</t>
  </si>
  <si>
    <t>10-32. 図書館利用状況　（5）団体貸出（配本所を含む）</t>
  </si>
  <si>
    <t>10-33. 移動図書館「しらこばと号」利用状況</t>
  </si>
  <si>
    <t>10-34. 科学技術体験センター「ミラクル」利用状況　（1）入館者数</t>
  </si>
  <si>
    <t>10-34. 科学技術体験センター「ミラクル」利用状況　（2）事業体験者数</t>
  </si>
  <si>
    <t>10-35. 分収造林「越谷市ふれあいの森」</t>
  </si>
  <si>
    <t>10-36. 越谷市の文化財件数</t>
  </si>
  <si>
    <t>10-37. 体育施設の利用状況　（1）野球場</t>
  </si>
  <si>
    <t>10-37. 体育施設の利用状況　（2）庭球場</t>
  </si>
  <si>
    <t>10-37. 体育施設の利用状況　（3）体育館</t>
  </si>
  <si>
    <t>10-37. 体育施設の利用状況　（4）市民プール</t>
  </si>
  <si>
    <t>10-37. 体育施設の利用状況　（5）その他の体育施設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</si>
</sst>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#,##0;\-#,##0;&quot;-&quot;"/>
    <numFmt numFmtId="177" formatCode="[$-411]ge\.m\.d;@"/>
    <numFmt numFmtId="178" formatCode="#,##0\ ;\-#,##0\ ;&quot;‐&quot;"/>
    <numFmt numFmtId="179" formatCode="#,##0_ "/>
    <numFmt numFmtId="180" formatCode="0_);[Red]\(0\)"/>
    <numFmt numFmtId="181" formatCode="#,##0.0_ "/>
    <numFmt numFmtId="182" formatCode="\(#,##0\)"/>
    <numFmt numFmtId="183" formatCode="0.0_ "/>
    <numFmt numFmtId="184" formatCode="#,##0.0000_ "/>
  </numFmts>
  <fonts count="7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sz val="9.5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name val="ｺﾞｼｯｸ"/>
      <family val="3"/>
      <charset val="128"/>
    </font>
    <font>
      <sz val="11"/>
      <name val="ＭＳ Ｐゴシック"/>
      <family val="2"/>
      <charset val="128"/>
    </font>
    <font>
      <sz val="11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ｺﾞｼｯｸ"/>
      <family val="3"/>
      <charset val="128"/>
    </font>
    <font>
      <b/>
      <sz val="10"/>
      <color rgb="FFFF0000"/>
      <name val="ＭＳ 明朝"/>
      <family val="1"/>
      <charset val="128"/>
    </font>
    <font>
      <sz val="8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name val="HG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theme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75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5" fillId="0" borderId="0"/>
    <xf numFmtId="177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9" fillId="0" borderId="0" applyNumberFormat="0" applyFill="0" applyBorder="0" applyAlignment="0" applyProtection="0">
      <alignment vertical="center"/>
    </xf>
  </cellStyleXfs>
  <cellXfs count="569">
    <xf numFmtId="0" fontId="0" fillId="0" borderId="0" xfId="0">
      <alignment vertical="center"/>
    </xf>
    <xf numFmtId="0" fontId="41" fillId="0" borderId="0" xfId="269" applyNumberFormat="1" applyFont="1" applyAlignment="1">
      <alignment vertical="center"/>
    </xf>
    <xf numFmtId="0" fontId="40" fillId="0" borderId="0" xfId="269" applyNumberFormat="1" applyFont="1" applyAlignment="1">
      <alignment horizontal="right" vertical="center"/>
    </xf>
    <xf numFmtId="0" fontId="40" fillId="0" borderId="0" xfId="269" applyNumberFormat="1" applyFont="1" applyAlignment="1">
      <alignment horizontal="right"/>
    </xf>
    <xf numFmtId="0" fontId="5" fillId="0" borderId="13" xfId="269" applyNumberFormat="1" applyFont="1" applyBorder="1" applyAlignment="1">
      <alignment horizontal="left" vertical="center" indent="1"/>
    </xf>
    <xf numFmtId="0" fontId="5" fillId="0" borderId="0" xfId="269" applyNumberFormat="1" applyFont="1" applyAlignment="1">
      <alignment horizontal="right"/>
    </xf>
    <xf numFmtId="0" fontId="41" fillId="0" borderId="16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0" xfId="269" applyNumberFormat="1" applyFont="1" applyAlignment="1">
      <alignment horizontal="center" vertical="center"/>
    </xf>
    <xf numFmtId="0" fontId="5" fillId="0" borderId="18" xfId="182" applyNumberFormat="1" applyFont="1" applyBorder="1" applyAlignment="1">
      <alignment horizontal="center" vertical="center"/>
    </xf>
    <xf numFmtId="0" fontId="5" fillId="0" borderId="19" xfId="269" applyNumberFormat="1" applyFont="1" applyBorder="1" applyAlignment="1">
      <alignment horizontal="left" vertical="center" indent="1"/>
    </xf>
    <xf numFmtId="178" fontId="41" fillId="0" borderId="0" xfId="182" applyNumberFormat="1" applyFont="1" applyAlignment="1">
      <alignment horizontal="right" vertical="center"/>
    </xf>
    <xf numFmtId="179" fontId="5" fillId="0" borderId="0" xfId="182" quotePrefix="1" applyNumberFormat="1" applyFont="1" applyAlignment="1">
      <alignment horizontal="right" vertical="center"/>
    </xf>
    <xf numFmtId="179" fontId="5" fillId="34" borderId="0" xfId="182" quotePrefix="1" applyNumberFormat="1" applyFont="1" applyFill="1" applyAlignment="1">
      <alignment horizontal="right" vertical="center"/>
    </xf>
    <xf numFmtId="179" fontId="5" fillId="0" borderId="0" xfId="182" applyNumberFormat="1" applyFont="1" applyAlignment="1">
      <alignment horizontal="right" vertical="center"/>
    </xf>
    <xf numFmtId="0" fontId="5" fillId="0" borderId="19" xfId="269" applyNumberFormat="1" applyFont="1" applyBorder="1" applyAlignment="1">
      <alignment horizontal="left" vertical="center" indent="1" shrinkToFit="1"/>
    </xf>
    <xf numFmtId="179" fontId="5" fillId="34" borderId="0" xfId="182" applyNumberFormat="1" applyFont="1" applyFill="1" applyAlignment="1">
      <alignment horizontal="right" vertical="center"/>
    </xf>
    <xf numFmtId="180" fontId="5" fillId="0" borderId="0" xfId="269" applyNumberFormat="1" applyFont="1" applyAlignment="1">
      <alignment horizontal="right" vertical="center"/>
    </xf>
    <xf numFmtId="0" fontId="5" fillId="0" borderId="19" xfId="269" applyNumberFormat="1" applyFont="1" applyBorder="1" applyAlignment="1">
      <alignment horizontal="left" vertical="center" indent="2"/>
    </xf>
    <xf numFmtId="179" fontId="5" fillId="0" borderId="0" xfId="182" applyNumberFormat="1" applyFont="1" applyAlignment="1">
      <alignment vertical="center"/>
    </xf>
    <xf numFmtId="0" fontId="5" fillId="0" borderId="14" xfId="269" applyNumberFormat="1" applyFont="1" applyBorder="1" applyAlignment="1">
      <alignment vertical="center"/>
    </xf>
    <xf numFmtId="0" fontId="5" fillId="0" borderId="14" xfId="269" applyNumberFormat="1" applyFont="1" applyBorder="1" applyAlignment="1">
      <alignment horizontal="right" vertical="center"/>
    </xf>
    <xf numFmtId="0" fontId="40" fillId="0" borderId="0" xfId="269" applyNumberFormat="1" applyFont="1" applyAlignment="1">
      <alignment vertical="center"/>
    </xf>
    <xf numFmtId="0" fontId="5" fillId="0" borderId="0" xfId="103" applyNumberFormat="1" applyFont="1" applyFill="1" applyAlignment="1" applyProtection="1">
      <alignment horizontal="left" vertical="center" indent="1"/>
    </xf>
    <xf numFmtId="0" fontId="5" fillId="0" borderId="0" xfId="269" applyNumberFormat="1" applyFont="1" applyAlignment="1">
      <alignment vertical="center"/>
    </xf>
    <xf numFmtId="0" fontId="5" fillId="0" borderId="20" xfId="269" applyNumberFormat="1" applyFont="1" applyBorder="1" applyAlignment="1">
      <alignment horizontal="center" vertical="center"/>
    </xf>
    <xf numFmtId="0" fontId="5" fillId="0" borderId="21" xfId="269" applyNumberFormat="1" applyFont="1" applyBorder="1" applyAlignment="1">
      <alignment horizontal="center" vertical="center"/>
    </xf>
    <xf numFmtId="0" fontId="5" fillId="0" borderId="19" xfId="182" quotePrefix="1" applyNumberFormat="1" applyFont="1" applyBorder="1" applyAlignment="1">
      <alignment horizontal="right" vertical="center" indent="1"/>
    </xf>
    <xf numFmtId="179" fontId="5" fillId="0" borderId="0" xfId="103" applyNumberFormat="1" applyFont="1" applyFill="1" applyBorder="1" applyAlignment="1" applyProtection="1">
      <alignment vertical="center"/>
    </xf>
    <xf numFmtId="179" fontId="5" fillId="0" borderId="0" xfId="103" applyNumberFormat="1" applyFont="1" applyFill="1" applyBorder="1" applyAlignment="1" applyProtection="1">
      <alignment horizontal="right" vertical="center"/>
    </xf>
    <xf numFmtId="179" fontId="5" fillId="0" borderId="0" xfId="8" applyNumberFormat="1" applyFont="1" applyFill="1" applyBorder="1" applyAlignment="1" applyProtection="1">
      <alignment vertical="center"/>
    </xf>
    <xf numFmtId="0" fontId="5" fillId="0" borderId="22" xfId="182" quotePrefix="1" applyNumberFormat="1" applyFont="1" applyBorder="1" applyAlignment="1">
      <alignment horizontal="right" vertical="center" indent="1"/>
    </xf>
    <xf numFmtId="179" fontId="5" fillId="0" borderId="21" xfId="103" applyNumberFormat="1" applyFont="1" applyFill="1" applyBorder="1" applyAlignment="1" applyProtection="1">
      <alignment vertical="center"/>
    </xf>
    <xf numFmtId="179" fontId="5" fillId="0" borderId="13" xfId="8" applyNumberFormat="1" applyFont="1" applyFill="1" applyBorder="1" applyAlignment="1" applyProtection="1">
      <alignment vertical="center"/>
    </xf>
    <xf numFmtId="179" fontId="5" fillId="0" borderId="13" xfId="103" applyNumberFormat="1" applyFont="1" applyFill="1" applyBorder="1" applyAlignment="1" applyProtection="1">
      <alignment vertical="center"/>
    </xf>
    <xf numFmtId="179" fontId="5" fillId="0" borderId="13" xfId="103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Alignment="1">
      <alignment horizontal="right" vertical="center"/>
    </xf>
    <xf numFmtId="0" fontId="5" fillId="0" borderId="13" xfId="270" applyNumberFormat="1" applyBorder="1" applyAlignment="1">
      <alignment horizontal="left" vertical="center" indent="1"/>
    </xf>
    <xf numFmtId="0" fontId="5" fillId="0" borderId="23" xfId="269" applyNumberFormat="1" applyFont="1" applyBorder="1" applyAlignment="1">
      <alignment horizontal="center" vertical="center"/>
    </xf>
    <xf numFmtId="0" fontId="5" fillId="0" borderId="16" xfId="269" quotePrefix="1" applyNumberFormat="1" applyFont="1" applyBorder="1" applyAlignment="1">
      <alignment horizontal="right" vertical="center" indent="1"/>
    </xf>
    <xf numFmtId="0" fontId="44" fillId="0" borderId="19" xfId="269" quotePrefix="1" applyNumberFormat="1" applyFont="1" applyBorder="1" applyAlignment="1">
      <alignment horizontal="right" vertical="center" indent="1"/>
    </xf>
    <xf numFmtId="0" fontId="44" fillId="0" borderId="22" xfId="269" quotePrefix="1" applyNumberFormat="1" applyFont="1" applyBorder="1" applyAlignment="1">
      <alignment horizontal="right" vertical="center" indent="1"/>
    </xf>
    <xf numFmtId="179" fontId="5" fillId="0" borderId="13" xfId="4" applyNumberFormat="1" applyFont="1" applyFill="1" applyBorder="1" applyAlignment="1" applyProtection="1">
      <alignment vertical="center"/>
    </xf>
    <xf numFmtId="0" fontId="44" fillId="0" borderId="14" xfId="269" applyNumberFormat="1" applyFont="1" applyBorder="1" applyAlignment="1">
      <alignment vertical="center"/>
    </xf>
    <xf numFmtId="0" fontId="5" fillId="0" borderId="14" xfId="269" applyNumberFormat="1" applyFont="1" applyBorder="1" applyAlignment="1">
      <alignment vertical="center" wrapText="1"/>
    </xf>
    <xf numFmtId="0" fontId="5" fillId="0" borderId="13" xfId="269" applyNumberFormat="1" applyFont="1" applyBorder="1" applyAlignment="1">
      <alignment vertical="center"/>
    </xf>
    <xf numFmtId="0" fontId="5" fillId="0" borderId="0" xfId="269" applyNumberFormat="1" applyFont="1" applyAlignment="1">
      <alignment horizontal="right" vertical="center" indent="1"/>
    </xf>
    <xf numFmtId="179" fontId="5" fillId="0" borderId="24" xfId="8" applyNumberFormat="1" applyFont="1" applyFill="1" applyBorder="1" applyAlignment="1" applyProtection="1">
      <alignment vertical="center"/>
    </xf>
    <xf numFmtId="181" fontId="5" fillId="0" borderId="0" xfId="8" applyNumberFormat="1" applyFont="1" applyFill="1" applyBorder="1" applyAlignment="1" applyProtection="1">
      <alignment vertical="center"/>
    </xf>
    <xf numFmtId="0" fontId="5" fillId="0" borderId="19" xfId="269" quotePrefix="1" applyNumberFormat="1" applyFont="1" applyBorder="1" applyAlignment="1">
      <alignment horizontal="right" vertical="center" indent="1"/>
    </xf>
    <xf numFmtId="0" fontId="3" fillId="0" borderId="0" xfId="269" applyNumberFormat="1" applyAlignment="1">
      <alignment vertical="center"/>
    </xf>
    <xf numFmtId="0" fontId="5" fillId="0" borderId="13" xfId="269" quotePrefix="1" applyNumberFormat="1" applyFont="1" applyBorder="1" applyAlignment="1">
      <alignment horizontal="left" vertical="center" indent="1"/>
    </xf>
    <xf numFmtId="0" fontId="3" fillId="0" borderId="13" xfId="269" applyNumberFormat="1" applyBorder="1" applyAlignment="1">
      <alignment horizontal="left" vertical="center" indent="1"/>
    </xf>
    <xf numFmtId="0" fontId="46" fillId="0" borderId="13" xfId="269" applyNumberFormat="1" applyFont="1" applyBorder="1" applyAlignment="1">
      <alignment vertical="center"/>
    </xf>
    <xf numFmtId="0" fontId="5" fillId="0" borderId="13" xfId="269" applyNumberFormat="1" applyFont="1" applyBorder="1" applyAlignment="1">
      <alignment horizontal="center" vertical="center"/>
    </xf>
    <xf numFmtId="0" fontId="6" fillId="0" borderId="21" xfId="269" applyNumberFormat="1" applyFont="1" applyBorder="1" applyAlignment="1">
      <alignment horizontal="center" vertical="center"/>
    </xf>
    <xf numFmtId="0" fontId="6" fillId="0" borderId="17" xfId="269" applyNumberFormat="1" applyFont="1" applyBorder="1" applyAlignment="1">
      <alignment horizontal="center" vertical="center"/>
    </xf>
    <xf numFmtId="0" fontId="6" fillId="0" borderId="17" xfId="269" applyNumberFormat="1" applyFont="1" applyBorder="1" applyAlignment="1">
      <alignment horizontal="center" vertical="center" wrapText="1"/>
    </xf>
    <xf numFmtId="179" fontId="41" fillId="0" borderId="14" xfId="8" applyNumberFormat="1" applyFont="1" applyFill="1" applyBorder="1" applyAlignment="1" applyProtection="1">
      <alignment vertical="center" shrinkToFit="1"/>
    </xf>
    <xf numFmtId="182" fontId="41" fillId="0" borderId="14" xfId="8" applyNumberFormat="1" applyFont="1" applyFill="1" applyBorder="1" applyAlignment="1" applyProtection="1">
      <alignment vertical="center"/>
    </xf>
    <xf numFmtId="179" fontId="41" fillId="0" borderId="14" xfId="8" applyNumberFormat="1" applyFont="1" applyFill="1" applyBorder="1" applyAlignment="1" applyProtection="1">
      <alignment vertical="center"/>
    </xf>
    <xf numFmtId="181" fontId="41" fillId="0" borderId="14" xfId="8" applyNumberFormat="1" applyFont="1" applyFill="1" applyBorder="1" applyAlignment="1" applyProtection="1">
      <alignment vertical="center"/>
    </xf>
    <xf numFmtId="0" fontId="5" fillId="0" borderId="19" xfId="269" applyNumberFormat="1" applyFont="1" applyBorder="1" applyAlignment="1">
      <alignment vertical="center"/>
    </xf>
    <xf numFmtId="179" fontId="5" fillId="0" borderId="0" xfId="8" applyNumberFormat="1" applyFont="1" applyFill="1" applyBorder="1" applyAlignment="1">
      <alignment vertical="center"/>
    </xf>
    <xf numFmtId="182" fontId="5" fillId="0" borderId="0" xfId="269" applyNumberFormat="1" applyFont="1" applyAlignment="1">
      <alignment vertical="center" shrinkToFit="1"/>
    </xf>
    <xf numFmtId="179" fontId="5" fillId="0" borderId="0" xfId="269" applyNumberFormat="1" applyFont="1" applyAlignment="1" applyProtection="1">
      <alignment vertical="center"/>
      <protection locked="0"/>
    </xf>
    <xf numFmtId="182" fontId="5" fillId="0" borderId="0" xfId="269" applyNumberFormat="1" applyFont="1" applyAlignment="1" applyProtection="1">
      <alignment vertical="center" shrinkToFit="1"/>
      <protection locked="0"/>
    </xf>
    <xf numFmtId="179" fontId="5" fillId="0" borderId="0" xfId="269" applyNumberFormat="1" applyFont="1" applyAlignment="1" applyProtection="1">
      <alignment horizontal="right" vertical="center"/>
      <protection locked="0"/>
    </xf>
    <xf numFmtId="181" fontId="5" fillId="0" borderId="0" xfId="269" applyNumberFormat="1" applyFont="1" applyAlignment="1">
      <alignment vertical="center"/>
    </xf>
    <xf numFmtId="179" fontId="5" fillId="0" borderId="0" xfId="8" applyNumberFormat="1" applyFont="1" applyFill="1" applyBorder="1" applyAlignment="1" applyProtection="1">
      <alignment horizontal="right" vertical="center"/>
      <protection locked="0"/>
    </xf>
    <xf numFmtId="0" fontId="6" fillId="0" borderId="19" xfId="269" applyNumberFormat="1" applyFont="1" applyBorder="1" applyAlignment="1">
      <alignment vertical="center"/>
    </xf>
    <xf numFmtId="181" fontId="5" fillId="0" borderId="13" xfId="269" applyNumberFormat="1" applyFont="1" applyBorder="1" applyAlignment="1">
      <alignment vertical="center"/>
    </xf>
    <xf numFmtId="0" fontId="5" fillId="0" borderId="0" xfId="269" quotePrefix="1" applyNumberFormat="1" applyFont="1" applyAlignment="1">
      <alignment horizontal="left" vertical="center" indent="1"/>
    </xf>
    <xf numFmtId="0" fontId="5" fillId="0" borderId="15" xfId="269" applyNumberFormat="1" applyFont="1" applyBorder="1" applyAlignment="1">
      <alignment vertical="center"/>
    </xf>
    <xf numFmtId="0" fontId="5" fillId="0" borderId="23" xfId="269" applyNumberFormat="1" applyFont="1" applyBorder="1" applyAlignment="1">
      <alignment horizontal="center" vertical="top" textRotation="255"/>
    </xf>
    <xf numFmtId="0" fontId="6" fillId="0" borderId="17" xfId="269" applyNumberFormat="1" applyFont="1" applyBorder="1" applyAlignment="1">
      <alignment vertical="top" textRotation="255" indent="1"/>
    </xf>
    <xf numFmtId="0" fontId="5" fillId="0" borderId="17" xfId="269" applyNumberFormat="1" applyFont="1" applyBorder="1" applyAlignment="1">
      <alignment vertical="top" textRotation="255" indent="1"/>
    </xf>
    <xf numFmtId="179" fontId="41" fillId="0" borderId="14" xfId="269" applyNumberFormat="1" applyFont="1" applyBorder="1" applyAlignment="1">
      <alignment horizontal="right" vertical="center"/>
    </xf>
    <xf numFmtId="0" fontId="5" fillId="0" borderId="0" xfId="269" applyNumberFormat="1" applyFont="1" applyAlignment="1">
      <alignment horizontal="left" vertical="center" indent="1"/>
    </xf>
    <xf numFmtId="179" fontId="5" fillId="0" borderId="24" xfId="269" applyNumberFormat="1" applyFont="1" applyBorder="1" applyAlignment="1">
      <alignment horizontal="right" vertical="center"/>
    </xf>
    <xf numFmtId="179" fontId="5" fillId="0" borderId="0" xfId="269" applyNumberFormat="1" applyFont="1" applyAlignment="1">
      <alignment horizontal="right" vertical="center"/>
    </xf>
    <xf numFmtId="179" fontId="5" fillId="0" borderId="0" xfId="269" quotePrefix="1" applyNumberFormat="1" applyFont="1" applyAlignment="1">
      <alignment horizontal="right" vertical="center"/>
    </xf>
    <xf numFmtId="179" fontId="5" fillId="0" borderId="13" xfId="269" applyNumberFormat="1" applyFont="1" applyBorder="1" applyAlignment="1">
      <alignment horizontal="right" vertical="center"/>
    </xf>
    <xf numFmtId="0" fontId="47" fillId="0" borderId="14" xfId="269" applyNumberFormat="1" applyFont="1" applyBorder="1" applyAlignment="1">
      <alignment horizontal="left" vertical="center" indent="1"/>
    </xf>
    <xf numFmtId="0" fontId="6" fillId="0" borderId="14" xfId="269" applyNumberFormat="1" applyFont="1" applyBorder="1" applyAlignment="1">
      <alignment vertical="center"/>
    </xf>
    <xf numFmtId="0" fontId="5" fillId="0" borderId="0" xfId="269" quotePrefix="1" applyNumberFormat="1" applyFont="1" applyAlignment="1">
      <alignment horizontal="right" vertical="center" indent="1"/>
    </xf>
    <xf numFmtId="0" fontId="46" fillId="0" borderId="0" xfId="269" applyNumberFormat="1" applyFont="1" applyAlignment="1">
      <alignment vertical="center"/>
    </xf>
    <xf numFmtId="0" fontId="48" fillId="0" borderId="0" xfId="269" applyNumberFormat="1" applyFont="1" applyAlignment="1">
      <alignment vertical="center"/>
    </xf>
    <xf numFmtId="0" fontId="5" fillId="0" borderId="18" xfId="269" applyNumberFormat="1" applyFont="1" applyBorder="1" applyAlignment="1">
      <alignment horizontal="center" vertical="center"/>
    </xf>
    <xf numFmtId="0" fontId="6" fillId="0" borderId="18" xfId="269" applyNumberFormat="1" applyFont="1" applyBorder="1" applyAlignment="1">
      <alignment horizontal="center" vertical="center"/>
    </xf>
    <xf numFmtId="0" fontId="49" fillId="0" borderId="17" xfId="269" applyNumberFormat="1" applyFont="1" applyBorder="1" applyAlignment="1">
      <alignment horizontal="center" vertical="center" wrapText="1"/>
    </xf>
    <xf numFmtId="179" fontId="41" fillId="0" borderId="0" xfId="8" applyNumberFormat="1" applyFont="1" applyFill="1" applyBorder="1" applyAlignment="1">
      <alignment vertical="center"/>
    </xf>
    <xf numFmtId="182" fontId="41" fillId="0" borderId="0" xfId="8" applyNumberFormat="1" applyFont="1" applyFill="1" applyBorder="1" applyAlignment="1">
      <alignment vertical="center"/>
    </xf>
    <xf numFmtId="183" fontId="41" fillId="0" borderId="0" xfId="269" applyNumberFormat="1" applyFont="1" applyAlignment="1">
      <alignment vertical="center"/>
    </xf>
    <xf numFmtId="183" fontId="5" fillId="0" borderId="0" xfId="269" applyNumberFormat="1" applyFont="1" applyAlignment="1">
      <alignment vertical="center"/>
    </xf>
    <xf numFmtId="183" fontId="5" fillId="0" borderId="13" xfId="269" applyNumberFormat="1" applyFont="1" applyBorder="1" applyAlignment="1">
      <alignment vertical="center"/>
    </xf>
    <xf numFmtId="0" fontId="41" fillId="0" borderId="0" xfId="8" applyNumberFormat="1" applyFont="1" applyFill="1" applyAlignment="1" applyProtection="1">
      <alignment vertical="center"/>
    </xf>
    <xf numFmtId="0" fontId="40" fillId="0" borderId="0" xfId="8" applyNumberFormat="1" applyFont="1" applyFill="1" applyAlignment="1" applyProtection="1">
      <alignment vertical="center"/>
    </xf>
    <xf numFmtId="0" fontId="5" fillId="0" borderId="0" xfId="8" applyNumberFormat="1" applyFont="1" applyFill="1" applyAlignment="1" applyProtection="1">
      <alignment vertical="center"/>
    </xf>
    <xf numFmtId="0" fontId="5" fillId="0" borderId="0" xfId="8" applyNumberFormat="1" applyFont="1" applyFill="1" applyAlignment="1" applyProtection="1">
      <alignment horizontal="right"/>
    </xf>
    <xf numFmtId="0" fontId="40" fillId="0" borderId="20" xfId="8" applyNumberFormat="1" applyFont="1" applyFill="1" applyBorder="1" applyAlignment="1" applyProtection="1">
      <alignment vertical="center"/>
    </xf>
    <xf numFmtId="0" fontId="5" fillId="0" borderId="18" xfId="8" applyNumberFormat="1" applyFont="1" applyFill="1" applyBorder="1" applyAlignment="1" applyProtection="1">
      <alignment horizontal="center" vertical="center"/>
    </xf>
    <xf numFmtId="0" fontId="5" fillId="0" borderId="17" xfId="8" applyNumberFormat="1" applyFont="1" applyFill="1" applyBorder="1" applyAlignment="1" applyProtection="1">
      <alignment horizontal="center" vertical="center"/>
    </xf>
    <xf numFmtId="0" fontId="5" fillId="0" borderId="19" xfId="8" applyNumberFormat="1" applyFont="1" applyFill="1" applyBorder="1" applyAlignment="1" applyProtection="1">
      <alignment horizontal="center" vertical="center"/>
    </xf>
    <xf numFmtId="0" fontId="5" fillId="0" borderId="22" xfId="8" applyNumberFormat="1" applyFont="1" applyFill="1" applyBorder="1" applyAlignment="1" applyProtection="1">
      <alignment horizontal="center" vertical="center"/>
    </xf>
    <xf numFmtId="0" fontId="5" fillId="0" borderId="0" xfId="8" applyNumberFormat="1" applyFont="1" applyFill="1" applyAlignment="1" applyProtection="1">
      <alignment horizontal="right" vertical="center"/>
    </xf>
    <xf numFmtId="0" fontId="5" fillId="0" borderId="13" xfId="8" applyNumberFormat="1" applyFont="1" applyFill="1" applyBorder="1" applyAlignment="1" applyProtection="1">
      <alignment vertical="center"/>
    </xf>
    <xf numFmtId="0" fontId="5" fillId="0" borderId="13" xfId="8" applyNumberFormat="1" applyFont="1" applyFill="1" applyBorder="1" applyAlignment="1" applyProtection="1">
      <alignment horizontal="right"/>
    </xf>
    <xf numFmtId="0" fontId="41" fillId="0" borderId="17" xfId="8" applyNumberFormat="1" applyFont="1" applyFill="1" applyBorder="1" applyAlignment="1" applyProtection="1">
      <alignment horizontal="center" vertical="center"/>
    </xf>
    <xf numFmtId="0" fontId="5" fillId="0" borderId="1" xfId="8" applyNumberFormat="1" applyFont="1" applyFill="1" applyBorder="1" applyAlignment="1" applyProtection="1">
      <alignment horizontal="center" vertical="center"/>
    </xf>
    <xf numFmtId="0" fontId="5" fillId="0" borderId="0" xfId="8" applyNumberFormat="1" applyFont="1" applyFill="1" applyBorder="1" applyAlignment="1" applyProtection="1">
      <alignment vertical="center"/>
    </xf>
    <xf numFmtId="0" fontId="5" fillId="0" borderId="18" xfId="8" applyNumberFormat="1" applyFont="1" applyFill="1" applyBorder="1" applyAlignment="1" applyProtection="1">
      <alignment horizontal="center" vertical="center" shrinkToFit="1"/>
    </xf>
    <xf numFmtId="0" fontId="5" fillId="0" borderId="1" xfId="8" applyNumberFormat="1" applyFont="1" applyFill="1" applyBorder="1" applyAlignment="1" applyProtection="1">
      <alignment horizontal="center" vertical="center" shrinkToFit="1"/>
    </xf>
    <xf numFmtId="0" fontId="5" fillId="0" borderId="16" xfId="8" applyNumberFormat="1" applyFont="1" applyFill="1" applyBorder="1" applyAlignment="1" applyProtection="1">
      <alignment horizontal="left" vertical="center" indent="1"/>
    </xf>
    <xf numFmtId="179" fontId="41" fillId="0" borderId="25" xfId="8" applyNumberFormat="1" applyFont="1" applyFill="1" applyBorder="1" applyAlignment="1" applyProtection="1">
      <alignment vertical="center"/>
    </xf>
    <xf numFmtId="179" fontId="41" fillId="0" borderId="26" xfId="8" applyNumberFormat="1" applyFont="1" applyFill="1" applyBorder="1" applyAlignment="1" applyProtection="1">
      <alignment vertical="center"/>
    </xf>
    <xf numFmtId="179" fontId="5" fillId="0" borderId="25" xfId="8" applyNumberFormat="1" applyFont="1" applyFill="1" applyBorder="1" applyAlignment="1" applyProtection="1">
      <alignment vertical="center"/>
    </xf>
    <xf numFmtId="179" fontId="5" fillId="0" borderId="16" xfId="8" applyNumberFormat="1" applyFont="1" applyFill="1" applyBorder="1" applyAlignment="1" applyProtection="1">
      <alignment vertical="center"/>
    </xf>
    <xf numFmtId="0" fontId="5" fillId="0" borderId="19" xfId="8" applyNumberFormat="1" applyFont="1" applyFill="1" applyBorder="1" applyAlignment="1" applyProtection="1">
      <alignment horizontal="left" vertical="center" indent="1" shrinkToFit="1"/>
    </xf>
    <xf numFmtId="179" fontId="5" fillId="0" borderId="26" xfId="8" applyNumberFormat="1" applyFont="1" applyFill="1" applyBorder="1" applyAlignment="1" applyProtection="1">
      <alignment vertical="center"/>
    </xf>
    <xf numFmtId="179" fontId="5" fillId="0" borderId="19" xfId="8" applyNumberFormat="1" applyFont="1" applyFill="1" applyBorder="1" applyAlignment="1" applyProtection="1">
      <alignment vertical="center"/>
    </xf>
    <xf numFmtId="0" fontId="5" fillId="0" borderId="19" xfId="8" applyNumberFormat="1" applyFont="1" applyFill="1" applyBorder="1" applyAlignment="1" applyProtection="1">
      <alignment horizontal="left" vertical="center" indent="1"/>
    </xf>
    <xf numFmtId="0" fontId="5" fillId="0" borderId="19" xfId="8" applyNumberFormat="1" applyFont="1" applyFill="1" applyBorder="1" applyAlignment="1" applyProtection="1">
      <alignment horizontal="left" vertical="center" wrapText="1" indent="1"/>
    </xf>
    <xf numFmtId="179" fontId="5" fillId="0" borderId="24" xfId="8" applyNumberFormat="1" applyFont="1" applyFill="1" applyBorder="1" applyAlignment="1" applyProtection="1">
      <alignment horizontal="right" vertical="center"/>
    </xf>
    <xf numFmtId="179" fontId="5" fillId="0" borderId="26" xfId="8" applyNumberFormat="1" applyFont="1" applyFill="1" applyBorder="1" applyAlignment="1" applyProtection="1">
      <alignment horizontal="right" vertical="center"/>
    </xf>
    <xf numFmtId="179" fontId="5" fillId="0" borderId="0" xfId="8" applyNumberFormat="1" applyFont="1" applyFill="1" applyBorder="1" applyAlignment="1" applyProtection="1">
      <alignment horizontal="right" vertical="center"/>
    </xf>
    <xf numFmtId="0" fontId="5" fillId="0" borderId="22" xfId="8" applyNumberFormat="1" applyFont="1" applyFill="1" applyBorder="1" applyAlignment="1" applyProtection="1">
      <alignment horizontal="left" vertical="center" wrapText="1" indent="1"/>
    </xf>
    <xf numFmtId="179" fontId="41" fillId="0" borderId="23" xfId="8" applyNumberFormat="1" applyFont="1" applyFill="1" applyBorder="1" applyAlignment="1" applyProtection="1">
      <alignment vertical="center"/>
    </xf>
    <xf numFmtId="179" fontId="5" fillId="0" borderId="23" xfId="8" applyNumberFormat="1" applyFont="1" applyFill="1" applyBorder="1" applyAlignment="1" applyProtection="1">
      <alignment vertical="center"/>
    </xf>
    <xf numFmtId="179" fontId="5" fillId="0" borderId="22" xfId="8" applyNumberFormat="1" applyFont="1" applyFill="1" applyBorder="1" applyAlignment="1" applyProtection="1">
      <alignment vertical="center"/>
    </xf>
    <xf numFmtId="179" fontId="5" fillId="0" borderId="21" xfId="8" applyNumberFormat="1" applyFont="1" applyFill="1" applyBorder="1" applyAlignment="1" applyProtection="1">
      <alignment horizontal="right" vertical="center"/>
    </xf>
    <xf numFmtId="179" fontId="5" fillId="0" borderId="23" xfId="8" applyNumberFormat="1" applyFont="1" applyFill="1" applyBorder="1" applyAlignment="1" applyProtection="1">
      <alignment horizontal="right" vertical="center"/>
    </xf>
    <xf numFmtId="179" fontId="5" fillId="0" borderId="13" xfId="8" applyNumberFormat="1" applyFont="1" applyFill="1" applyBorder="1" applyAlignment="1" applyProtection="1">
      <alignment horizontal="right" vertical="center"/>
    </xf>
    <xf numFmtId="0" fontId="5" fillId="0" borderId="14" xfId="8" applyNumberFormat="1" applyFont="1" applyFill="1" applyBorder="1" applyAlignment="1" applyProtection="1">
      <alignment vertical="center"/>
    </xf>
    <xf numFmtId="0" fontId="5" fillId="0" borderId="0" xfId="8" applyNumberFormat="1" applyFont="1" applyFill="1" applyAlignment="1" applyProtection="1">
      <alignment horizontal="left" vertical="center" indent="1"/>
    </xf>
    <xf numFmtId="0" fontId="5" fillId="0" borderId="13" xfId="8" applyNumberFormat="1" applyFont="1" applyFill="1" applyBorder="1" applyAlignment="1" applyProtection="1">
      <alignment horizontal="center" vertical="center" wrapText="1"/>
    </xf>
    <xf numFmtId="0" fontId="5" fillId="0" borderId="21" xfId="8" applyNumberFormat="1" applyFont="1" applyFill="1" applyBorder="1" applyAlignment="1" applyProtection="1">
      <alignment horizontal="center" vertical="center" wrapText="1"/>
    </xf>
    <xf numFmtId="0" fontId="5" fillId="0" borderId="18" xfId="8" applyNumberFormat="1" applyFont="1" applyFill="1" applyBorder="1" applyAlignment="1" applyProtection="1">
      <alignment horizontal="center" vertical="center" wrapText="1"/>
    </xf>
    <xf numFmtId="0" fontId="5" fillId="0" borderId="23" xfId="8" applyNumberFormat="1" applyFont="1" applyFill="1" applyBorder="1" applyAlignment="1" applyProtection="1">
      <alignment horizontal="center" vertical="center" wrapText="1"/>
    </xf>
    <xf numFmtId="0" fontId="5" fillId="0" borderId="16" xfId="8" quotePrefix="1" applyNumberFormat="1" applyFont="1" applyFill="1" applyBorder="1" applyAlignment="1" applyProtection="1">
      <alignment horizontal="right" vertical="center" indent="1"/>
    </xf>
    <xf numFmtId="179" fontId="41" fillId="0" borderId="24" xfId="8" applyNumberFormat="1" applyFont="1" applyFill="1" applyBorder="1" applyAlignment="1" applyProtection="1">
      <alignment vertical="center" shrinkToFit="1"/>
    </xf>
    <xf numFmtId="179" fontId="5" fillId="0" borderId="0" xfId="8" applyNumberFormat="1" applyFont="1" applyFill="1" applyBorder="1" applyAlignment="1" applyProtection="1">
      <alignment vertical="center" shrinkToFit="1"/>
    </xf>
    <xf numFmtId="179" fontId="5" fillId="0" borderId="0" xfId="8" quotePrefix="1" applyNumberFormat="1" applyFont="1" applyFill="1" applyBorder="1" applyAlignment="1" applyProtection="1">
      <alignment horizontal="right" vertical="center"/>
    </xf>
    <xf numFmtId="183" fontId="5" fillId="0" borderId="0" xfId="8" applyNumberFormat="1" applyFont="1" applyFill="1" applyBorder="1" applyAlignment="1" applyProtection="1">
      <alignment vertical="center"/>
    </xf>
    <xf numFmtId="0" fontId="5" fillId="0" borderId="19" xfId="8" quotePrefix="1" applyNumberFormat="1" applyFont="1" applyFill="1" applyBorder="1" applyAlignment="1" applyProtection="1">
      <alignment horizontal="right" vertical="center" indent="1"/>
    </xf>
    <xf numFmtId="0" fontId="5" fillId="0" borderId="14" xfId="8" applyNumberFormat="1" applyFont="1" applyFill="1" applyBorder="1" applyAlignment="1" applyProtection="1">
      <alignment horizontal="right" vertical="center"/>
    </xf>
    <xf numFmtId="0" fontId="5" fillId="0" borderId="25" xfId="8" applyNumberFormat="1" applyFont="1" applyFill="1" applyBorder="1" applyAlignment="1" applyProtection="1">
      <alignment horizontal="center" vertical="center"/>
    </xf>
    <xf numFmtId="0" fontId="5" fillId="0" borderId="23" xfId="8" applyNumberFormat="1" applyFont="1" applyFill="1" applyBorder="1" applyAlignment="1" applyProtection="1">
      <alignment horizontal="center" vertical="center"/>
    </xf>
    <xf numFmtId="0" fontId="5" fillId="0" borderId="16" xfId="8" applyNumberFormat="1" applyFont="1" applyFill="1" applyBorder="1" applyAlignment="1" applyProtection="1">
      <alignment horizontal="right" vertical="center" indent="1"/>
    </xf>
    <xf numFmtId="181" fontId="5" fillId="0" borderId="14" xfId="8" applyNumberFormat="1" applyFont="1" applyFill="1" applyBorder="1" applyAlignment="1" applyProtection="1">
      <alignment vertical="center"/>
    </xf>
    <xf numFmtId="181" fontId="44" fillId="0" borderId="14" xfId="8" applyNumberFormat="1" applyFont="1" applyFill="1" applyBorder="1" applyAlignment="1" applyProtection="1">
      <alignment vertical="center"/>
    </xf>
    <xf numFmtId="0" fontId="5" fillId="0" borderId="26" xfId="8" applyNumberFormat="1" applyFont="1" applyFill="1" applyBorder="1" applyAlignment="1" applyProtection="1">
      <alignment horizontal="center" vertical="center"/>
    </xf>
    <xf numFmtId="181" fontId="44" fillId="0" borderId="0" xfId="8" applyNumberFormat="1" applyFont="1" applyFill="1" applyBorder="1" applyAlignment="1" applyProtection="1">
      <alignment vertical="center"/>
    </xf>
    <xf numFmtId="0" fontId="5" fillId="0" borderId="27" xfId="8" applyNumberFormat="1" applyFont="1" applyFill="1" applyBorder="1" applyAlignment="1" applyProtection="1">
      <alignment horizontal="center" vertical="center"/>
    </xf>
    <xf numFmtId="181" fontId="5" fillId="0" borderId="28" xfId="8" applyNumberFormat="1" applyFont="1" applyFill="1" applyBorder="1" applyAlignment="1" applyProtection="1">
      <alignment vertical="center"/>
    </xf>
    <xf numFmtId="181" fontId="44" fillId="0" borderId="28" xfId="8" applyNumberFormat="1" applyFont="1" applyFill="1" applyBorder="1" applyAlignment="1" applyProtection="1">
      <alignment vertical="center"/>
    </xf>
    <xf numFmtId="181" fontId="5" fillId="0" borderId="0" xfId="8" applyNumberFormat="1" applyFont="1" applyFill="1" applyAlignment="1" applyProtection="1">
      <alignment vertical="center"/>
    </xf>
    <xf numFmtId="181" fontId="44" fillId="0" borderId="0" xfId="8" applyNumberFormat="1" applyFont="1" applyFill="1" applyAlignment="1" applyProtection="1">
      <alignment vertical="center"/>
    </xf>
    <xf numFmtId="181" fontId="5" fillId="0" borderId="13" xfId="8" applyNumberFormat="1" applyFont="1" applyFill="1" applyBorder="1" applyAlignment="1" applyProtection="1">
      <alignment vertical="center"/>
    </xf>
    <xf numFmtId="181" fontId="44" fillId="0" borderId="13" xfId="8" applyNumberFormat="1" applyFont="1" applyFill="1" applyBorder="1" applyAlignment="1" applyProtection="1">
      <alignment vertical="center"/>
    </xf>
    <xf numFmtId="0" fontId="5" fillId="0" borderId="29" xfId="8" applyNumberFormat="1" applyFont="1" applyFill="1" applyBorder="1" applyAlignment="1" applyProtection="1">
      <alignment horizontal="center" vertical="center"/>
    </xf>
    <xf numFmtId="181" fontId="5" fillId="0" borderId="30" xfId="8" applyNumberFormat="1" applyFont="1" applyFill="1" applyBorder="1" applyAlignment="1" applyProtection="1">
      <alignment vertical="center"/>
    </xf>
    <xf numFmtId="181" fontId="44" fillId="0" borderId="30" xfId="8" applyNumberFormat="1" applyFont="1" applyFill="1" applyBorder="1" applyAlignment="1" applyProtection="1">
      <alignment vertical="center"/>
    </xf>
    <xf numFmtId="0" fontId="5" fillId="0" borderId="13" xfId="8" quotePrefix="1" applyNumberFormat="1" applyFont="1" applyFill="1" applyBorder="1" applyAlignment="1" applyProtection="1">
      <alignment horizontal="left" vertical="center" indent="1"/>
    </xf>
    <xf numFmtId="0" fontId="5" fillId="0" borderId="17" xfId="8" applyNumberFormat="1" applyFont="1" applyFill="1" applyBorder="1" applyAlignment="1" applyProtection="1">
      <alignment horizontal="center" vertical="center" shrinkToFit="1"/>
    </xf>
    <xf numFmtId="0" fontId="49" fillId="0" borderId="17" xfId="8" applyNumberFormat="1" applyFont="1" applyFill="1" applyBorder="1" applyAlignment="1" applyProtection="1">
      <alignment horizontal="center" vertical="center" wrapText="1" shrinkToFit="1"/>
    </xf>
    <xf numFmtId="179" fontId="5" fillId="0" borderId="15" xfId="8" applyNumberFormat="1" applyFont="1" applyFill="1" applyBorder="1" applyAlignment="1" applyProtection="1">
      <alignment vertical="center"/>
    </xf>
    <xf numFmtId="179" fontId="5" fillId="0" borderId="0" xfId="8" applyNumberFormat="1" applyFont="1" applyFill="1" applyAlignment="1" applyProtection="1">
      <alignment vertical="center"/>
    </xf>
    <xf numFmtId="179" fontId="41" fillId="0" borderId="0" xfId="8" applyNumberFormat="1" applyFont="1" applyFill="1" applyAlignment="1" applyProtection="1">
      <alignment vertical="center"/>
    </xf>
    <xf numFmtId="0" fontId="5" fillId="0" borderId="13" xfId="8" applyNumberFormat="1" applyFont="1" applyFill="1" applyBorder="1" applyAlignment="1" applyProtection="1">
      <alignment horizontal="left" vertical="center" indent="1"/>
    </xf>
    <xf numFmtId="179" fontId="5" fillId="0" borderId="21" xfId="8" applyNumberFormat="1" applyFont="1" applyFill="1" applyBorder="1" applyAlignment="1" applyProtection="1">
      <alignment vertical="center"/>
    </xf>
    <xf numFmtId="0" fontId="5" fillId="0" borderId="0" xfId="8" applyNumberFormat="1" applyFont="1" applyFill="1" applyAlignment="1" applyProtection="1">
      <alignment horizontal="center" vertical="center"/>
    </xf>
    <xf numFmtId="58" fontId="5" fillId="0" borderId="13" xfId="8" quotePrefix="1" applyNumberFormat="1" applyFont="1" applyFill="1" applyBorder="1" applyAlignment="1" applyProtection="1">
      <alignment horizontal="left" vertical="center" indent="1"/>
    </xf>
    <xf numFmtId="0" fontId="5" fillId="0" borderId="13" xfId="8" applyNumberFormat="1" applyFont="1" applyFill="1" applyBorder="1" applyAlignment="1" applyProtection="1">
      <alignment horizontal="right" vertical="center"/>
    </xf>
    <xf numFmtId="179" fontId="41" fillId="0" borderId="0" xfId="8" applyNumberFormat="1" applyFont="1" applyFill="1" applyBorder="1" applyAlignment="1" applyProtection="1">
      <alignment horizontal="right" vertical="center"/>
    </xf>
    <xf numFmtId="0" fontId="41" fillId="0" borderId="22" xfId="8" applyNumberFormat="1" applyFont="1" applyFill="1" applyBorder="1" applyAlignment="1" applyProtection="1">
      <alignment horizontal="center" vertical="center"/>
    </xf>
    <xf numFmtId="179" fontId="41" fillId="0" borderId="13" xfId="8" applyNumberFormat="1" applyFont="1" applyFill="1" applyBorder="1" applyAlignment="1" applyProtection="1">
      <alignment vertical="center"/>
    </xf>
    <xf numFmtId="0" fontId="41" fillId="0" borderId="0" xfId="103" applyNumberFormat="1" applyFont="1" applyFill="1" applyAlignment="1" applyProtection="1">
      <alignment vertical="center"/>
    </xf>
    <xf numFmtId="0" fontId="40" fillId="0" borderId="0" xfId="103" applyNumberFormat="1" applyFont="1" applyFill="1" applyAlignment="1" applyProtection="1">
      <alignment vertical="center"/>
    </xf>
    <xf numFmtId="0" fontId="5" fillId="0" borderId="0" xfId="103" applyNumberFormat="1" applyFont="1" applyFill="1" applyAlignment="1" applyProtection="1">
      <alignment vertical="center"/>
    </xf>
    <xf numFmtId="0" fontId="5" fillId="0" borderId="0" xfId="103" applyNumberFormat="1" applyFont="1" applyFill="1" applyAlignment="1" applyProtection="1">
      <alignment horizontal="right"/>
    </xf>
    <xf numFmtId="0" fontId="5" fillId="0" borderId="17" xfId="103" applyNumberFormat="1" applyFont="1" applyFill="1" applyBorder="1" applyAlignment="1" applyProtection="1">
      <alignment horizontal="center" vertical="center"/>
    </xf>
    <xf numFmtId="0" fontId="5" fillId="0" borderId="21" xfId="103" applyNumberFormat="1" applyFont="1" applyFill="1" applyBorder="1" applyAlignment="1" applyProtection="1">
      <alignment horizontal="center" vertical="center"/>
    </xf>
    <xf numFmtId="0" fontId="5" fillId="0" borderId="19" xfId="103" quotePrefix="1" applyNumberFormat="1" applyFont="1" applyFill="1" applyBorder="1" applyAlignment="1" applyProtection="1">
      <alignment horizontal="right" vertical="center" indent="1"/>
    </xf>
    <xf numFmtId="179" fontId="5" fillId="0" borderId="24" xfId="103" applyNumberFormat="1" applyFont="1" applyFill="1" applyBorder="1" applyAlignment="1" applyProtection="1">
      <alignment vertical="center"/>
    </xf>
    <xf numFmtId="0" fontId="5" fillId="0" borderId="19" xfId="103" applyNumberFormat="1" applyFont="1" applyFill="1" applyBorder="1" applyAlignment="1" applyProtection="1">
      <alignment horizontal="right" vertical="center" indent="1"/>
    </xf>
    <xf numFmtId="0" fontId="47" fillId="0" borderId="14" xfId="103" applyNumberFormat="1" applyFont="1" applyFill="1" applyBorder="1" applyAlignment="1" applyProtection="1">
      <alignment vertical="center"/>
    </xf>
    <xf numFmtId="0" fontId="5" fillId="0" borderId="14" xfId="103" applyNumberFormat="1" applyFont="1" applyFill="1" applyBorder="1" applyAlignment="1" applyProtection="1">
      <alignment vertical="center"/>
    </xf>
    <xf numFmtId="0" fontId="5" fillId="0" borderId="14" xfId="103" applyNumberFormat="1" applyFont="1" applyFill="1" applyBorder="1" applyAlignment="1" applyProtection="1">
      <alignment horizontal="right" vertical="center"/>
    </xf>
    <xf numFmtId="0" fontId="51" fillId="0" borderId="0" xfId="103" applyNumberFormat="1" applyFont="1" applyFill="1" applyAlignment="1" applyProtection="1">
      <alignment vertical="center"/>
    </xf>
    <xf numFmtId="0" fontId="3" fillId="0" borderId="0" xfId="8" applyNumberFormat="1" applyFont="1" applyFill="1" applyAlignment="1" applyProtection="1">
      <alignment vertical="center"/>
    </xf>
    <xf numFmtId="0" fontId="5" fillId="0" borderId="0" xfId="8" quotePrefix="1" applyNumberFormat="1" applyFont="1" applyFill="1" applyAlignment="1" applyProtection="1">
      <alignment horizontal="left" vertical="center" indent="1"/>
    </xf>
    <xf numFmtId="0" fontId="5" fillId="0" borderId="25" xfId="8" applyNumberFormat="1" applyFont="1" applyFill="1" applyBorder="1" applyAlignment="1" applyProtection="1">
      <alignment horizontal="left" vertical="center" shrinkToFit="1"/>
    </xf>
    <xf numFmtId="179" fontId="5" fillId="0" borderId="14" xfId="8" applyNumberFormat="1" applyFont="1" applyFill="1" applyBorder="1" applyAlignment="1" applyProtection="1">
      <alignment vertical="center"/>
    </xf>
    <xf numFmtId="0" fontId="5" fillId="0" borderId="26" xfId="8" applyNumberFormat="1" applyFont="1" applyFill="1" applyBorder="1" applyAlignment="1" applyProtection="1">
      <alignment horizontal="left" vertical="center" indent="1" shrinkToFit="1"/>
    </xf>
    <xf numFmtId="0" fontId="5" fillId="0" borderId="27" xfId="8" applyNumberFormat="1" applyFont="1" applyFill="1" applyBorder="1" applyAlignment="1" applyProtection="1">
      <alignment horizontal="left" vertical="center" indent="1" shrinkToFit="1"/>
    </xf>
    <xf numFmtId="179" fontId="5" fillId="0" borderId="28" xfId="8" applyNumberFormat="1" applyFont="1" applyFill="1" applyBorder="1" applyAlignment="1" applyProtection="1">
      <alignment horizontal="right" vertical="center"/>
    </xf>
    <xf numFmtId="179" fontId="5" fillId="0" borderId="31" xfId="8" applyNumberFormat="1" applyFont="1" applyFill="1" applyBorder="1" applyAlignment="1" applyProtection="1">
      <alignment horizontal="right" vertical="center"/>
    </xf>
    <xf numFmtId="0" fontId="5" fillId="0" borderId="26" xfId="8" applyNumberFormat="1" applyFont="1" applyFill="1" applyBorder="1" applyAlignment="1" applyProtection="1">
      <alignment horizontal="left" vertical="center" shrinkToFit="1"/>
    </xf>
    <xf numFmtId="179" fontId="52" fillId="0" borderId="0" xfId="8" applyNumberFormat="1" applyFont="1" applyFill="1" applyAlignment="1" applyProtection="1">
      <alignment vertical="center"/>
    </xf>
    <xf numFmtId="0" fontId="5" fillId="0" borderId="29" xfId="8" applyNumberFormat="1" applyFont="1" applyFill="1" applyBorder="1" applyAlignment="1" applyProtection="1">
      <alignment horizontal="left" vertical="center" shrinkToFit="1"/>
    </xf>
    <xf numFmtId="179" fontId="52" fillId="0" borderId="30" xfId="8" applyNumberFormat="1" applyFont="1" applyFill="1" applyBorder="1" applyAlignment="1" applyProtection="1">
      <alignment vertical="center"/>
    </xf>
    <xf numFmtId="179" fontId="5" fillId="0" borderId="30" xfId="8" applyNumberFormat="1" applyFont="1" applyFill="1" applyBorder="1" applyAlignment="1" applyProtection="1">
      <alignment vertical="center"/>
    </xf>
    <xf numFmtId="179" fontId="5" fillId="0" borderId="28" xfId="8" applyNumberFormat="1" applyFont="1" applyFill="1" applyBorder="1" applyAlignment="1" applyProtection="1">
      <alignment vertical="center"/>
    </xf>
    <xf numFmtId="179" fontId="5" fillId="0" borderId="28" xfId="8" quotePrefix="1" applyNumberFormat="1" applyFont="1" applyFill="1" applyBorder="1" applyAlignment="1" applyProtection="1">
      <alignment horizontal="right" vertical="center"/>
    </xf>
    <xf numFmtId="179" fontId="5" fillId="0" borderId="31" xfId="8" applyNumberFormat="1" applyFont="1" applyFill="1" applyBorder="1" applyAlignment="1" applyProtection="1">
      <alignment vertical="center"/>
    </xf>
    <xf numFmtId="179" fontId="52" fillId="0" borderId="0" xfId="8" applyNumberFormat="1" applyFont="1" applyFill="1" applyBorder="1" applyAlignment="1" applyProtection="1">
      <alignment horizontal="right" vertical="center"/>
    </xf>
    <xf numFmtId="0" fontId="5" fillId="0" borderId="23" xfId="8" applyNumberFormat="1" applyFont="1" applyFill="1" applyBorder="1" applyAlignment="1" applyProtection="1">
      <alignment horizontal="left" vertical="center" indent="1" shrinkToFit="1"/>
    </xf>
    <xf numFmtId="179" fontId="52" fillId="0" borderId="14" xfId="8" applyNumberFormat="1" applyFont="1" applyFill="1" applyBorder="1" applyAlignment="1" applyProtection="1">
      <alignment vertical="center"/>
    </xf>
    <xf numFmtId="179" fontId="5" fillId="0" borderId="14" xfId="8" applyNumberFormat="1" applyFont="1" applyFill="1" applyBorder="1" applyAlignment="1" applyProtection="1">
      <alignment horizontal="right" vertical="center"/>
    </xf>
    <xf numFmtId="179" fontId="5" fillId="0" borderId="30" xfId="8" applyNumberFormat="1" applyFont="1" applyFill="1" applyBorder="1" applyAlignment="1" applyProtection="1">
      <alignment horizontal="right" vertical="center"/>
    </xf>
    <xf numFmtId="38" fontId="5" fillId="0" borderId="29" xfId="8" applyFont="1" applyFill="1" applyBorder="1" applyAlignment="1" applyProtection="1">
      <alignment horizontal="left" vertical="center" shrinkToFit="1"/>
    </xf>
    <xf numFmtId="179" fontId="52" fillId="0" borderId="30" xfId="8" applyNumberFormat="1" applyFont="1" applyFill="1" applyBorder="1" applyAlignment="1" applyProtection="1">
      <alignment horizontal="right" vertical="center"/>
    </xf>
    <xf numFmtId="38" fontId="5" fillId="0" borderId="0" xfId="8" applyFont="1" applyFill="1" applyAlignment="1" applyProtection="1">
      <alignment vertical="center"/>
    </xf>
    <xf numFmtId="38" fontId="5" fillId="0" borderId="27" xfId="8" applyFont="1" applyFill="1" applyBorder="1" applyAlignment="1" applyProtection="1">
      <alignment horizontal="left" vertical="center" indent="1" shrinkToFit="1"/>
    </xf>
    <xf numFmtId="179" fontId="5" fillId="0" borderId="13" xfId="8" quotePrefix="1" applyNumberFormat="1" applyFont="1" applyFill="1" applyBorder="1" applyAlignment="1" applyProtection="1">
      <alignment horizontal="right" vertical="center"/>
    </xf>
    <xf numFmtId="179" fontId="41" fillId="0" borderId="1" xfId="8" applyNumberFormat="1" applyFont="1" applyFill="1" applyBorder="1" applyAlignment="1" applyProtection="1">
      <alignment horizontal="right" vertical="center"/>
    </xf>
    <xf numFmtId="179" fontId="41" fillId="0" borderId="1" xfId="8" applyNumberFormat="1" applyFont="1" applyFill="1" applyBorder="1" applyAlignment="1" applyProtection="1">
      <alignment vertical="center"/>
    </xf>
    <xf numFmtId="0" fontId="5" fillId="0" borderId="0" xfId="269" applyNumberFormat="1" applyFont="1" applyAlignment="1">
      <alignment horizontal="left" vertical="center"/>
    </xf>
    <xf numFmtId="0" fontId="5" fillId="0" borderId="13" xfId="269" quotePrefix="1" applyNumberFormat="1" applyFont="1" applyBorder="1" applyAlignment="1">
      <alignment vertical="center"/>
    </xf>
    <xf numFmtId="0" fontId="53" fillId="0" borderId="16" xfId="269" applyNumberFormat="1" applyFont="1" applyBorder="1" applyAlignment="1">
      <alignment horizontal="center" vertical="center"/>
    </xf>
    <xf numFmtId="179" fontId="53" fillId="0" borderId="0" xfId="8" applyNumberFormat="1" applyFont="1" applyFill="1" applyBorder="1" applyAlignment="1" applyProtection="1">
      <alignment vertical="center"/>
    </xf>
    <xf numFmtId="179" fontId="44" fillId="0" borderId="0" xfId="8" applyNumberFormat="1" applyFont="1" applyFill="1" applyBorder="1" applyAlignment="1" applyProtection="1">
      <alignment vertical="center"/>
    </xf>
    <xf numFmtId="179" fontId="44" fillId="0" borderId="0" xfId="8" applyNumberFormat="1" applyFont="1" applyFill="1" applyAlignment="1" applyProtection="1">
      <alignment vertical="center"/>
    </xf>
    <xf numFmtId="0" fontId="6" fillId="0" borderId="32" xfId="269" applyNumberFormat="1" applyFont="1" applyBorder="1" applyAlignment="1">
      <alignment horizontal="left" vertical="center" indent="1"/>
    </xf>
    <xf numFmtId="179" fontId="5" fillId="0" borderId="33" xfId="8" applyNumberFormat="1" applyFont="1" applyFill="1" applyBorder="1" applyAlignment="1" applyProtection="1">
      <alignment vertical="center"/>
    </xf>
    <xf numFmtId="0" fontId="5" fillId="0" borderId="19" xfId="271" applyNumberFormat="1" applyFont="1" applyBorder="1" applyAlignment="1">
      <alignment horizontal="left" vertical="center" indent="1"/>
    </xf>
    <xf numFmtId="179" fontId="5" fillId="0" borderId="0" xfId="271" applyNumberFormat="1" applyFont="1" applyAlignment="1">
      <alignment horizontal="right" vertical="center"/>
    </xf>
    <xf numFmtId="0" fontId="5" fillId="0" borderId="0" xfId="271" applyNumberFormat="1" applyFont="1" applyAlignment="1"/>
    <xf numFmtId="0" fontId="5" fillId="0" borderId="0" xfId="269" applyNumberFormat="1" applyFont="1"/>
    <xf numFmtId="0" fontId="5" fillId="0" borderId="0" xfId="271" applyNumberFormat="1" applyFont="1" applyAlignment="1">
      <alignment horizontal="left" vertical="center" indent="2"/>
    </xf>
    <xf numFmtId="179" fontId="5" fillId="0" borderId="0" xfId="271" quotePrefix="1" applyNumberFormat="1" applyFont="1" applyAlignment="1">
      <alignment horizontal="right" vertical="center"/>
    </xf>
    <xf numFmtId="0" fontId="5" fillId="0" borderId="0" xfId="271" applyNumberFormat="1" applyFont="1">
      <alignment vertical="center"/>
    </xf>
    <xf numFmtId="0" fontId="5" fillId="0" borderId="0" xfId="271" applyNumberFormat="1" applyFont="1" applyAlignment="1">
      <alignment horizontal="right" vertical="center"/>
    </xf>
    <xf numFmtId="0" fontId="5" fillId="0" borderId="19" xfId="271" applyNumberFormat="1" applyFont="1" applyBorder="1" applyAlignment="1">
      <alignment vertical="center" shrinkToFit="1"/>
    </xf>
    <xf numFmtId="0" fontId="5" fillId="0" borderId="33" xfId="271" applyNumberFormat="1" applyFont="1" applyBorder="1" applyAlignment="1">
      <alignment horizontal="left" vertical="center" indent="1"/>
    </xf>
    <xf numFmtId="0" fontId="5" fillId="0" borderId="32" xfId="271" applyNumberFormat="1" applyFont="1" applyBorder="1" applyAlignment="1">
      <alignment horizontal="left" vertical="center" indent="2"/>
    </xf>
    <xf numFmtId="179" fontId="5" fillId="0" borderId="33" xfId="271" applyNumberFormat="1" applyFont="1" applyBorder="1" applyAlignment="1">
      <alignment horizontal="right" vertical="center"/>
    </xf>
    <xf numFmtId="179" fontId="5" fillId="0" borderId="18" xfId="269" applyNumberFormat="1" applyFont="1" applyBorder="1" applyAlignment="1">
      <alignment horizontal="center" vertical="center"/>
    </xf>
    <xf numFmtId="179" fontId="5" fillId="0" borderId="17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left" vertical="center" indent="1"/>
    </xf>
    <xf numFmtId="179" fontId="5" fillId="0" borderId="24" xfId="8" applyNumberFormat="1" applyFont="1" applyFill="1" applyBorder="1" applyAlignment="1" applyProtection="1">
      <alignment vertical="center" shrinkToFit="1"/>
    </xf>
    <xf numFmtId="179" fontId="44" fillId="0" borderId="0" xfId="8" applyNumberFormat="1" applyFont="1" applyFill="1" applyBorder="1" applyAlignment="1" applyProtection="1">
      <alignment vertical="center" shrinkToFit="1"/>
    </xf>
    <xf numFmtId="0" fontId="5" fillId="0" borderId="14" xfId="269" applyNumberFormat="1" applyFont="1" applyBorder="1" applyAlignment="1">
      <alignment horizontal="left" vertical="center"/>
    </xf>
    <xf numFmtId="0" fontId="5" fillId="0" borderId="17" xfId="271" applyNumberFormat="1" applyFont="1" applyBorder="1" applyAlignment="1">
      <alignment horizontal="center" vertical="center"/>
    </xf>
    <xf numFmtId="0" fontId="5" fillId="0" borderId="18" xfId="271" applyNumberFormat="1" applyFont="1" applyBorder="1" applyAlignment="1">
      <alignment horizontal="center" vertical="center"/>
    </xf>
    <xf numFmtId="0" fontId="5" fillId="0" borderId="20" xfId="269" applyNumberFormat="1" applyFont="1" applyBorder="1" applyAlignment="1">
      <alignment horizontal="left" vertical="center" indent="1"/>
    </xf>
    <xf numFmtId="179" fontId="5" fillId="0" borderId="17" xfId="8" applyNumberFormat="1" applyFont="1" applyFill="1" applyBorder="1" applyAlignment="1" applyProtection="1">
      <alignment vertical="center"/>
    </xf>
    <xf numFmtId="179" fontId="5" fillId="0" borderId="1" xfId="8" applyNumberFormat="1" applyFont="1" applyFill="1" applyBorder="1" applyAlignment="1" applyProtection="1">
      <alignment vertical="center"/>
    </xf>
    <xf numFmtId="179" fontId="5" fillId="0" borderId="1" xfId="8" applyNumberFormat="1" applyFont="1" applyFill="1" applyBorder="1" applyAlignment="1" applyProtection="1">
      <alignment vertical="center" shrinkToFit="1"/>
    </xf>
    <xf numFmtId="0" fontId="55" fillId="0" borderId="0" xfId="269" applyNumberFormat="1" applyFont="1" applyAlignment="1">
      <alignment vertical="center"/>
    </xf>
    <xf numFmtId="0" fontId="5" fillId="0" borderId="13" xfId="269" quotePrefix="1" applyNumberFormat="1" applyFont="1" applyBorder="1" applyAlignment="1">
      <alignment horizontal="left" vertical="center"/>
    </xf>
    <xf numFmtId="0" fontId="5" fillId="0" borderId="0" xfId="269" quotePrefix="1" applyNumberFormat="1" applyFont="1" applyAlignment="1">
      <alignment vertical="center"/>
    </xf>
    <xf numFmtId="0" fontId="5" fillId="0" borderId="17" xfId="269" applyNumberFormat="1" applyFont="1" applyBorder="1" applyAlignment="1">
      <alignment horizontal="center" vertical="center" wrapText="1"/>
    </xf>
    <xf numFmtId="0" fontId="5" fillId="0" borderId="1" xfId="269" applyNumberFormat="1" applyFont="1" applyBorder="1" applyAlignment="1">
      <alignment horizontal="center" vertical="center" wrapText="1"/>
    </xf>
    <xf numFmtId="0" fontId="6" fillId="0" borderId="34" xfId="271" applyNumberFormat="1" applyFont="1" applyBorder="1" applyAlignment="1">
      <alignment vertical="center" shrinkToFit="1"/>
    </xf>
    <xf numFmtId="0" fontId="6" fillId="0" borderId="35" xfId="271" applyNumberFormat="1" applyFont="1" applyBorder="1" applyAlignment="1">
      <alignment vertical="center" shrinkToFit="1"/>
    </xf>
    <xf numFmtId="0" fontId="6" fillId="0" borderId="36" xfId="271" quotePrefix="1" applyNumberFormat="1" applyFont="1" applyBorder="1" applyAlignment="1">
      <alignment horizontal="right" vertical="center" shrinkToFit="1"/>
    </xf>
    <xf numFmtId="2" fontId="6" fillId="0" borderId="37" xfId="2" applyNumberFormat="1" applyFont="1" applyFill="1" applyBorder="1" applyAlignment="1">
      <alignment horizontal="right" vertical="center" shrinkToFit="1"/>
    </xf>
    <xf numFmtId="2" fontId="6" fillId="0" borderId="34" xfId="2" applyNumberFormat="1" applyFont="1" applyFill="1" applyBorder="1" applyAlignment="1">
      <alignment horizontal="right" vertical="center" shrinkToFit="1"/>
    </xf>
    <xf numFmtId="0" fontId="6" fillId="0" borderId="36" xfId="271" applyNumberFormat="1" applyFont="1" applyBorder="1" applyAlignment="1">
      <alignment horizontal="left" vertical="center" shrinkToFit="1"/>
    </xf>
    <xf numFmtId="0" fontId="6" fillId="0" borderId="19" xfId="271" applyNumberFormat="1" applyFont="1" applyBorder="1" applyAlignment="1">
      <alignment vertical="center" shrinkToFit="1"/>
    </xf>
    <xf numFmtId="0" fontId="6" fillId="0" borderId="26" xfId="271" applyNumberFormat="1" applyFont="1" applyBorder="1" applyAlignment="1">
      <alignment vertical="center" shrinkToFit="1"/>
    </xf>
    <xf numFmtId="0" fontId="6" fillId="0" borderId="24" xfId="271" quotePrefix="1" applyNumberFormat="1" applyFont="1" applyBorder="1" applyAlignment="1">
      <alignment horizontal="right" vertical="center" shrinkToFit="1"/>
    </xf>
    <xf numFmtId="2" fontId="6" fillId="0" borderId="0" xfId="2" applyNumberFormat="1" applyFont="1" applyFill="1" applyAlignment="1">
      <alignment horizontal="right" vertical="center" shrinkToFit="1"/>
    </xf>
    <xf numFmtId="2" fontId="6" fillId="0" borderId="19" xfId="2" applyNumberFormat="1" applyFont="1" applyFill="1" applyBorder="1" applyAlignment="1">
      <alignment horizontal="right" vertical="center" shrinkToFit="1"/>
    </xf>
    <xf numFmtId="0" fontId="6" fillId="0" borderId="24" xfId="271" applyNumberFormat="1" applyFont="1" applyBorder="1" applyAlignment="1">
      <alignment horizontal="left" vertical="center" shrinkToFit="1"/>
    </xf>
    <xf numFmtId="0" fontId="6" fillId="0" borderId="38" xfId="271" applyNumberFormat="1" applyFont="1" applyBorder="1" applyAlignment="1">
      <alignment horizontal="left" vertical="center" shrinkToFit="1"/>
    </xf>
    <xf numFmtId="0" fontId="6" fillId="0" borderId="27" xfId="271" applyNumberFormat="1" applyFont="1" applyBorder="1" applyAlignment="1">
      <alignment horizontal="left" vertical="center" shrinkToFit="1"/>
    </xf>
    <xf numFmtId="0" fontId="6" fillId="34" borderId="39" xfId="271" applyNumberFormat="1" applyFont="1" applyFill="1" applyBorder="1">
      <alignment vertical="center"/>
    </xf>
    <xf numFmtId="0" fontId="6" fillId="34" borderId="28" xfId="271" applyNumberFormat="1" applyFont="1" applyFill="1" applyBorder="1">
      <alignment vertical="center"/>
    </xf>
    <xf numFmtId="0" fontId="6" fillId="34" borderId="38" xfId="271" applyNumberFormat="1" applyFont="1" applyFill="1" applyBorder="1">
      <alignment vertical="center"/>
    </xf>
    <xf numFmtId="0" fontId="6" fillId="0" borderId="39" xfId="271" applyNumberFormat="1" applyFont="1" applyBorder="1" applyAlignment="1">
      <alignment horizontal="left" vertical="center" shrinkToFit="1"/>
    </xf>
    <xf numFmtId="0" fontId="6" fillId="0" borderId="19" xfId="271" applyNumberFormat="1" applyFont="1" applyBorder="1" applyAlignment="1">
      <alignment horizontal="left" vertical="center" shrinkToFit="1"/>
    </xf>
    <xf numFmtId="0" fontId="6" fillId="0" borderId="26" xfId="271" applyNumberFormat="1" applyFont="1" applyBorder="1" applyAlignment="1">
      <alignment horizontal="left" vertical="center" shrinkToFit="1"/>
    </xf>
    <xf numFmtId="0" fontId="6" fillId="34" borderId="0" xfId="271" applyNumberFormat="1" applyFont="1" applyFill="1">
      <alignment vertical="center"/>
    </xf>
    <xf numFmtId="0" fontId="6" fillId="0" borderId="40" xfId="271" applyNumberFormat="1" applyFont="1" applyBorder="1" applyAlignment="1">
      <alignment vertical="center" shrinkToFit="1"/>
    </xf>
    <xf numFmtId="0" fontId="6" fillId="0" borderId="41" xfId="271" applyNumberFormat="1" applyFont="1" applyBorder="1" applyAlignment="1">
      <alignment vertical="center" shrinkToFit="1"/>
    </xf>
    <xf numFmtId="0" fontId="6" fillId="0" borderId="42" xfId="271" quotePrefix="1" applyNumberFormat="1" applyFont="1" applyBorder="1" applyAlignment="1">
      <alignment horizontal="right" vertical="center" shrinkToFit="1"/>
    </xf>
    <xf numFmtId="2" fontId="6" fillId="0" borderId="40" xfId="2" applyNumberFormat="1" applyFont="1" applyFill="1" applyBorder="1" applyAlignment="1">
      <alignment horizontal="right" vertical="center" shrinkToFit="1"/>
    </xf>
    <xf numFmtId="0" fontId="6" fillId="0" borderId="42" xfId="271" applyNumberFormat="1" applyFont="1" applyBorder="1" applyAlignment="1">
      <alignment horizontal="left" vertical="center" shrinkToFit="1"/>
    </xf>
    <xf numFmtId="2" fontId="6" fillId="0" borderId="40" xfId="2" quotePrefix="1" applyNumberFormat="1" applyFont="1" applyFill="1" applyBorder="1" applyAlignment="1">
      <alignment horizontal="right" vertical="center" shrinkToFit="1"/>
    </xf>
    <xf numFmtId="2" fontId="6" fillId="0" borderId="0" xfId="2" quotePrefix="1" applyNumberFormat="1" applyFont="1" applyFill="1" applyAlignment="1">
      <alignment horizontal="right" vertical="center" shrinkToFit="1"/>
    </xf>
    <xf numFmtId="0" fontId="6" fillId="0" borderId="39" xfId="271" quotePrefix="1" applyNumberFormat="1" applyFont="1" applyBorder="1" applyAlignment="1">
      <alignment horizontal="right" vertical="center" shrinkToFit="1"/>
    </xf>
    <xf numFmtId="2" fontId="6" fillId="0" borderId="28" xfId="2" applyNumberFormat="1" applyFont="1" applyFill="1" applyBorder="1" applyAlignment="1">
      <alignment horizontal="right" vertical="center" shrinkToFit="1"/>
    </xf>
    <xf numFmtId="2" fontId="6" fillId="0" borderId="38" xfId="2" applyNumberFormat="1" applyFont="1" applyFill="1" applyBorder="1" applyAlignment="1">
      <alignment horizontal="right" vertical="center" shrinkToFit="1"/>
    </xf>
    <xf numFmtId="0" fontId="6" fillId="0" borderId="40" xfId="269" applyNumberFormat="1" applyFont="1" applyBorder="1" applyAlignment="1">
      <alignment vertical="center" shrinkToFit="1"/>
    </xf>
    <xf numFmtId="0" fontId="6" fillId="0" borderId="41" xfId="269" applyNumberFormat="1" applyFont="1" applyBorder="1" applyAlignment="1">
      <alignment vertical="center" shrinkToFit="1"/>
    </xf>
    <xf numFmtId="0" fontId="6" fillId="0" borderId="42" xfId="269" applyNumberFormat="1" applyFont="1" applyBorder="1" applyAlignment="1">
      <alignment horizontal="left" vertical="center" shrinkToFit="1"/>
    </xf>
    <xf numFmtId="2" fontId="6" fillId="0" borderId="40" xfId="269" applyNumberFormat="1" applyFont="1" applyBorder="1" applyAlignment="1">
      <alignment horizontal="right" vertical="center" shrinkToFit="1"/>
    </xf>
    <xf numFmtId="0" fontId="6" fillId="0" borderId="19" xfId="269" applyNumberFormat="1" applyFont="1" applyBorder="1" applyAlignment="1">
      <alignment vertical="center" shrinkToFit="1"/>
    </xf>
    <xf numFmtId="0" fontId="6" fillId="0" borderId="0" xfId="269" applyNumberFormat="1" applyFont="1" applyAlignment="1">
      <alignment vertical="center" shrinkToFit="1"/>
    </xf>
    <xf numFmtId="2" fontId="6" fillId="0" borderId="0" xfId="269" applyNumberFormat="1" applyFont="1" applyAlignment="1">
      <alignment horizontal="right" vertical="center" shrinkToFit="1"/>
    </xf>
    <xf numFmtId="2" fontId="6" fillId="0" borderId="19" xfId="269" applyNumberFormat="1" applyFont="1" applyBorder="1" applyAlignment="1">
      <alignment horizontal="right" vertical="center" shrinkToFit="1"/>
    </xf>
    <xf numFmtId="0" fontId="6" fillId="0" borderId="0" xfId="269" applyNumberFormat="1" applyFont="1" applyAlignment="1">
      <alignment horizontal="left" vertical="center" shrinkToFit="1"/>
    </xf>
    <xf numFmtId="0" fontId="40" fillId="0" borderId="14" xfId="269" applyNumberFormat="1" applyFont="1" applyBorder="1" applyAlignment="1">
      <alignment vertical="center"/>
    </xf>
    <xf numFmtId="0" fontId="40" fillId="0" borderId="0" xfId="269" applyNumberFormat="1" applyFont="1" applyAlignment="1">
      <alignment horizontal="left" vertical="center"/>
    </xf>
    <xf numFmtId="0" fontId="5" fillId="0" borderId="13" xfId="269" applyNumberFormat="1" applyFont="1" applyBorder="1" applyAlignment="1">
      <alignment horizontal="right" vertical="center"/>
    </xf>
    <xf numFmtId="0" fontId="5" fillId="0" borderId="19" xfId="269" applyNumberFormat="1" applyFont="1" applyBorder="1" applyAlignment="1">
      <alignment horizontal="left" vertical="center"/>
    </xf>
    <xf numFmtId="0" fontId="5" fillId="0" borderId="24" xfId="269" applyNumberFormat="1" applyFont="1" applyBorder="1" applyAlignment="1">
      <alignment vertical="center"/>
    </xf>
    <xf numFmtId="0" fontId="56" fillId="0" borderId="0" xfId="269" applyNumberFormat="1" applyFont="1" applyAlignment="1">
      <alignment horizontal="left" vertical="center"/>
    </xf>
    <xf numFmtId="0" fontId="5" fillId="0" borderId="22" xfId="269" applyNumberFormat="1" applyFont="1" applyBorder="1" applyAlignment="1">
      <alignment vertical="center"/>
    </xf>
    <xf numFmtId="0" fontId="5" fillId="0" borderId="21" xfId="269" applyNumberFormat="1" applyFont="1" applyBorder="1" applyAlignment="1">
      <alignment vertical="center"/>
    </xf>
    <xf numFmtId="0" fontId="5" fillId="0" borderId="22" xfId="269" applyNumberFormat="1" applyFont="1" applyBorder="1" applyAlignment="1">
      <alignment horizontal="left" vertical="center"/>
    </xf>
    <xf numFmtId="0" fontId="5" fillId="0" borderId="0" xfId="269" applyNumberFormat="1" applyFont="1" applyAlignment="1">
      <alignment horizontal="left" vertical="center" indent="4"/>
    </xf>
    <xf numFmtId="0" fontId="57" fillId="0" borderId="0" xfId="269" applyNumberFormat="1" applyFont="1" applyAlignment="1">
      <alignment horizontal="right" vertical="center"/>
    </xf>
    <xf numFmtId="0" fontId="58" fillId="0" borderId="0" xfId="269" applyNumberFormat="1" applyFont="1" applyAlignment="1">
      <alignment vertical="center"/>
    </xf>
    <xf numFmtId="0" fontId="57" fillId="0" borderId="0" xfId="269" applyNumberFormat="1" applyFont="1" applyAlignment="1">
      <alignment vertical="center"/>
    </xf>
    <xf numFmtId="0" fontId="5" fillId="0" borderId="17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179" fontId="41" fillId="0" borderId="14" xfId="2" applyNumberFormat="1" applyFont="1" applyFill="1" applyBorder="1" applyAlignment="1" applyProtection="1">
      <alignment vertical="center"/>
    </xf>
    <xf numFmtId="0" fontId="5" fillId="0" borderId="19" xfId="269" applyNumberFormat="1" applyFont="1" applyBorder="1" applyAlignment="1">
      <alignment horizontal="left" vertical="center" wrapText="1" indent="1"/>
    </xf>
    <xf numFmtId="179" fontId="5" fillId="0" borderId="0" xfId="2" applyNumberFormat="1" applyFont="1" applyFill="1" applyAlignment="1" applyProtection="1">
      <alignment vertical="center"/>
    </xf>
    <xf numFmtId="179" fontId="5" fillId="0" borderId="0" xfId="2" applyNumberFormat="1" applyFont="1" applyFill="1" applyBorder="1" applyAlignment="1" applyProtection="1">
      <alignment vertical="center"/>
    </xf>
    <xf numFmtId="0" fontId="5" fillId="0" borderId="22" xfId="269" applyNumberFormat="1" applyFont="1" applyBorder="1" applyAlignment="1">
      <alignment horizontal="left" vertical="center" wrapText="1" indent="1"/>
    </xf>
    <xf numFmtId="179" fontId="5" fillId="0" borderId="13" xfId="2" applyNumberFormat="1" applyFont="1" applyFill="1" applyBorder="1" applyAlignment="1" applyProtection="1">
      <alignment vertical="center"/>
    </xf>
    <xf numFmtId="0" fontId="41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horizontal="right" vertical="center"/>
    </xf>
    <xf numFmtId="0" fontId="5" fillId="0" borderId="0" xfId="2" applyNumberFormat="1" applyFont="1" applyFill="1" applyAlignment="1" applyProtection="1">
      <alignment horizontal="right"/>
    </xf>
    <xf numFmtId="0" fontId="41" fillId="0" borderId="16" xfId="2" applyNumberFormat="1" applyFont="1" applyFill="1" applyBorder="1" applyAlignment="1" applyProtection="1">
      <alignment horizontal="center" vertical="center"/>
    </xf>
    <xf numFmtId="0" fontId="5" fillId="0" borderId="19" xfId="2" applyNumberFormat="1" applyFont="1" applyFill="1" applyBorder="1" applyAlignment="1" applyProtection="1">
      <alignment horizontal="left" vertical="center" indent="1" shrinkToFit="1"/>
    </xf>
    <xf numFmtId="0" fontId="5" fillId="0" borderId="22" xfId="2" applyNumberFormat="1" applyFont="1" applyFill="1" applyBorder="1" applyAlignment="1" applyProtection="1">
      <alignment horizontal="left" vertical="center" indent="1" shrinkToFit="1"/>
    </xf>
    <xf numFmtId="0" fontId="59" fillId="0" borderId="0" xfId="269" applyNumberFormat="1" applyFont="1" applyAlignment="1">
      <alignment vertical="center"/>
    </xf>
    <xf numFmtId="0" fontId="5" fillId="0" borderId="0" xfId="2" applyNumberFormat="1" applyFont="1" applyFill="1" applyBorder="1" applyAlignment="1" applyProtection="1">
      <alignment horizontal="right"/>
    </xf>
    <xf numFmtId="0" fontId="5" fillId="0" borderId="22" xfId="269" applyNumberFormat="1" applyFont="1" applyBorder="1" applyAlignment="1">
      <alignment horizontal="left" vertical="center" indent="1" shrinkToFit="1"/>
    </xf>
    <xf numFmtId="179" fontId="5" fillId="0" borderId="13" xfId="269" quotePrefix="1" applyNumberFormat="1" applyFont="1" applyBorder="1" applyAlignment="1">
      <alignment horizontal="right" vertical="center"/>
    </xf>
    <xf numFmtId="0" fontId="5" fillId="0" borderId="18" xfId="2" applyNumberFormat="1" applyFont="1" applyFill="1" applyBorder="1" applyAlignment="1" applyProtection="1">
      <alignment horizontal="center" vertical="center"/>
    </xf>
    <xf numFmtId="179" fontId="41" fillId="0" borderId="0" xfId="2" applyNumberFormat="1" applyFont="1" applyFill="1" applyBorder="1" applyAlignment="1" applyProtection="1">
      <alignment vertical="center"/>
    </xf>
    <xf numFmtId="179" fontId="41" fillId="0" borderId="14" xfId="271" applyNumberFormat="1" applyFont="1" applyBorder="1">
      <alignment vertical="center"/>
    </xf>
    <xf numFmtId="179" fontId="5" fillId="0" borderId="0" xfId="271" applyNumberFormat="1" applyFont="1">
      <alignment vertical="center"/>
    </xf>
    <xf numFmtId="0" fontId="5" fillId="0" borderId="22" xfId="269" applyNumberFormat="1" applyFont="1" applyBorder="1" applyAlignment="1">
      <alignment horizontal="left" vertical="center" indent="1"/>
    </xf>
    <xf numFmtId="179" fontId="5" fillId="0" borderId="13" xfId="271" applyNumberFormat="1" applyFont="1" applyBorder="1">
      <alignment vertical="center"/>
    </xf>
    <xf numFmtId="179" fontId="53" fillId="0" borderId="14" xfId="2" applyNumberFormat="1" applyFont="1" applyFill="1" applyBorder="1" applyAlignment="1" applyProtection="1">
      <alignment vertical="center"/>
    </xf>
    <xf numFmtId="179" fontId="5" fillId="0" borderId="0" xfId="2" applyNumberFormat="1" applyFont="1" applyFill="1" applyAlignment="1" applyProtection="1">
      <alignment horizontal="right" vertical="center"/>
    </xf>
    <xf numFmtId="0" fontId="60" fillId="0" borderId="0" xfId="269" applyNumberFormat="1" applyFont="1" applyAlignment="1">
      <alignment vertical="center"/>
    </xf>
    <xf numFmtId="0" fontId="61" fillId="0" borderId="0" xfId="269" applyNumberFormat="1" applyFont="1" applyAlignment="1">
      <alignment vertical="center"/>
    </xf>
    <xf numFmtId="0" fontId="62" fillId="0" borderId="0" xfId="269" applyNumberFormat="1" applyFont="1" applyAlignment="1">
      <alignment vertical="center"/>
    </xf>
    <xf numFmtId="0" fontId="63" fillId="0" borderId="0" xfId="269" applyNumberFormat="1" applyFont="1" applyAlignment="1">
      <alignment vertical="center"/>
    </xf>
    <xf numFmtId="0" fontId="44" fillId="0" borderId="0" xfId="2" applyNumberFormat="1" applyFont="1" applyFill="1" applyAlignment="1" applyProtection="1">
      <alignment horizontal="right"/>
    </xf>
    <xf numFmtId="0" fontId="44" fillId="0" borderId="20" xfId="269" applyNumberFormat="1" applyFont="1" applyBorder="1" applyAlignment="1">
      <alignment horizontal="center" vertical="center"/>
    </xf>
    <xf numFmtId="0" fontId="44" fillId="0" borderId="17" xfId="269" applyNumberFormat="1" applyFont="1" applyBorder="1" applyAlignment="1">
      <alignment horizontal="center" vertical="center"/>
    </xf>
    <xf numFmtId="0" fontId="44" fillId="0" borderId="1" xfId="269" applyNumberFormat="1" applyFont="1" applyBorder="1" applyAlignment="1">
      <alignment horizontal="center" vertical="center"/>
    </xf>
    <xf numFmtId="0" fontId="44" fillId="0" borderId="18" xfId="269" applyNumberFormat="1" applyFont="1" applyBorder="1" applyAlignment="1">
      <alignment horizontal="center" vertical="center"/>
    </xf>
    <xf numFmtId="0" fontId="64" fillId="0" borderId="16" xfId="269" applyNumberFormat="1" applyFont="1" applyBorder="1" applyAlignment="1">
      <alignment horizontal="center" vertical="center"/>
    </xf>
    <xf numFmtId="179" fontId="64" fillId="0" borderId="14" xfId="2" applyNumberFormat="1" applyFont="1" applyFill="1" applyBorder="1" applyAlignment="1" applyProtection="1">
      <alignment vertical="center"/>
    </xf>
    <xf numFmtId="179" fontId="44" fillId="0" borderId="0" xfId="2" quotePrefix="1" applyNumberFormat="1" applyFont="1" applyFill="1" applyBorder="1" applyAlignment="1" applyProtection="1">
      <alignment horizontal="right" vertical="center"/>
    </xf>
    <xf numFmtId="0" fontId="44" fillId="0" borderId="19" xfId="269" applyNumberFormat="1" applyFont="1" applyBorder="1" applyAlignment="1">
      <alignment horizontal="left" vertical="center" indent="1" shrinkToFit="1"/>
    </xf>
    <xf numFmtId="179" fontId="44" fillId="0" borderId="0" xfId="2" applyNumberFormat="1" applyFont="1" applyFill="1" applyAlignment="1" applyProtection="1">
      <alignment vertical="center"/>
    </xf>
    <xf numFmtId="179" fontId="44" fillId="0" borderId="0" xfId="2" applyNumberFormat="1" applyFont="1" applyFill="1" applyBorder="1" applyAlignment="1" applyProtection="1">
      <alignment vertical="center"/>
    </xf>
    <xf numFmtId="0" fontId="44" fillId="0" borderId="22" xfId="269" applyNumberFormat="1" applyFont="1" applyBorder="1" applyAlignment="1">
      <alignment horizontal="left" vertical="center" indent="1" shrinkToFit="1"/>
    </xf>
    <xf numFmtId="179" fontId="44" fillId="0" borderId="13" xfId="2" applyNumberFormat="1" applyFont="1" applyFill="1" applyBorder="1" applyAlignment="1" applyProtection="1">
      <alignment vertical="center"/>
    </xf>
    <xf numFmtId="179" fontId="44" fillId="0" borderId="13" xfId="2" quotePrefix="1" applyNumberFormat="1" applyFont="1" applyFill="1" applyBorder="1" applyAlignment="1" applyProtection="1">
      <alignment horizontal="right" vertical="center"/>
    </xf>
    <xf numFmtId="0" fontId="44" fillId="0" borderId="14" xfId="269" applyNumberFormat="1" applyFont="1" applyBorder="1" applyAlignment="1">
      <alignment horizontal="left" vertical="center"/>
    </xf>
    <xf numFmtId="0" fontId="44" fillId="0" borderId="0" xfId="2" applyNumberFormat="1" applyFont="1" applyFill="1" applyAlignment="1" applyProtection="1">
      <alignment horizontal="right" vertical="center"/>
    </xf>
    <xf numFmtId="0" fontId="41" fillId="0" borderId="0" xfId="269" applyNumberFormat="1" applyFont="1"/>
    <xf numFmtId="0" fontId="5" fillId="0" borderId="13" xfId="269" applyNumberFormat="1" applyFont="1" applyBorder="1"/>
    <xf numFmtId="0" fontId="5" fillId="0" borderId="13" xfId="269" applyNumberFormat="1" applyFont="1" applyBorder="1" applyAlignment="1">
      <alignment horizontal="right"/>
    </xf>
    <xf numFmtId="0" fontId="5" fillId="0" borderId="16" xfId="269" applyNumberFormat="1" applyFont="1" applyBorder="1" applyAlignment="1">
      <alignment horizontal="right" vertical="center" indent="1"/>
    </xf>
    <xf numFmtId="179" fontId="5" fillId="0" borderId="24" xfId="2" applyNumberFormat="1" applyFont="1" applyFill="1" applyBorder="1" applyAlignment="1" applyProtection="1">
      <alignment vertical="center"/>
    </xf>
    <xf numFmtId="0" fontId="5" fillId="0" borderId="22" xfId="269" quotePrefix="1" applyNumberFormat="1" applyFont="1" applyBorder="1" applyAlignment="1">
      <alignment horizontal="right" vertical="center" indent="1"/>
    </xf>
    <xf numFmtId="179" fontId="5" fillId="0" borderId="21" xfId="2" applyNumberFormat="1" applyFont="1" applyFill="1" applyBorder="1" applyAlignment="1" applyProtection="1">
      <alignment vertical="center"/>
    </xf>
    <xf numFmtId="179" fontId="41" fillId="0" borderId="14" xfId="2" applyNumberFormat="1" applyFont="1" applyFill="1" applyBorder="1" applyAlignment="1" applyProtection="1">
      <alignment horizontal="right" vertical="center"/>
    </xf>
    <xf numFmtId="0" fontId="44" fillId="0" borderId="19" xfId="269" applyNumberFormat="1" applyFont="1" applyBorder="1" applyAlignment="1">
      <alignment vertical="center"/>
    </xf>
    <xf numFmtId="179" fontId="5" fillId="0" borderId="0" xfId="2" applyNumberFormat="1" applyFont="1" applyFill="1" applyBorder="1" applyAlignment="1" applyProtection="1">
      <alignment horizontal="right" vertical="center"/>
    </xf>
    <xf numFmtId="179" fontId="5" fillId="0" borderId="13" xfId="2" applyNumberFormat="1" applyFont="1" applyFill="1" applyBorder="1" applyAlignment="1" applyProtection="1">
      <alignment horizontal="right" vertical="center"/>
    </xf>
    <xf numFmtId="181" fontId="5" fillId="0" borderId="0" xfId="2" applyNumberFormat="1" applyFont="1" applyFill="1" applyAlignment="1" applyProtection="1">
      <alignment vertical="center"/>
    </xf>
    <xf numFmtId="181" fontId="5" fillId="0" borderId="13" xfId="2" applyNumberFormat="1" applyFont="1" applyFill="1" applyBorder="1" applyAlignment="1" applyProtection="1">
      <alignment vertical="center"/>
    </xf>
    <xf numFmtId="0" fontId="5" fillId="0" borderId="18" xfId="269" applyNumberFormat="1" applyFont="1" applyBorder="1" applyAlignment="1">
      <alignment horizontal="left" vertical="center" indent="1"/>
    </xf>
    <xf numFmtId="0" fontId="5" fillId="0" borderId="14" xfId="269" applyNumberFormat="1" applyFont="1" applyBorder="1"/>
    <xf numFmtId="0" fontId="5" fillId="0" borderId="26" xfId="269" applyNumberFormat="1" applyFont="1" applyBorder="1" applyAlignment="1">
      <alignment horizontal="left" vertical="center" indent="1"/>
    </xf>
    <xf numFmtId="0" fontId="65" fillId="0" borderId="0" xfId="269" applyNumberFormat="1" applyFont="1" applyAlignment="1">
      <alignment vertical="center"/>
    </xf>
    <xf numFmtId="0" fontId="5" fillId="0" borderId="25" xfId="269" applyNumberFormat="1" applyFont="1" applyBorder="1" applyAlignment="1">
      <alignment horizontal="left" vertical="center" indent="1"/>
    </xf>
    <xf numFmtId="0" fontId="5" fillId="0" borderId="14" xfId="269" applyNumberFormat="1" applyFont="1" applyBorder="1" applyAlignment="1">
      <alignment horizontal="right" vertical="center" indent="1"/>
    </xf>
    <xf numFmtId="179" fontId="41" fillId="0" borderId="24" xfId="269" applyNumberFormat="1" applyFont="1" applyBorder="1" applyAlignment="1">
      <alignment vertical="center"/>
    </xf>
    <xf numFmtId="179" fontId="5" fillId="0" borderId="0" xfId="269" applyNumberFormat="1" applyFont="1" applyAlignment="1">
      <alignment vertical="center"/>
    </xf>
    <xf numFmtId="0" fontId="66" fillId="0" borderId="18" xfId="269" applyNumberFormat="1" applyFont="1" applyBorder="1" applyAlignment="1">
      <alignment horizontal="center" vertical="center" wrapText="1"/>
    </xf>
    <xf numFmtId="179" fontId="5" fillId="0" borderId="0" xfId="2" applyNumberFormat="1" applyFont="1" applyFill="1" applyBorder="1" applyAlignment="1">
      <alignment vertical="center"/>
    </xf>
    <xf numFmtId="179" fontId="41" fillId="0" borderId="21" xfId="269" applyNumberFormat="1" applyFont="1" applyBorder="1" applyAlignment="1">
      <alignment vertical="center"/>
    </xf>
    <xf numFmtId="179" fontId="5" fillId="0" borderId="13" xfId="2" applyNumberFormat="1" applyFont="1" applyFill="1" applyBorder="1" applyAlignment="1">
      <alignment vertical="center"/>
    </xf>
    <xf numFmtId="0" fontId="40" fillId="0" borderId="0" xfId="2" applyNumberFormat="1" applyFont="1" applyFill="1" applyAlignment="1" applyProtection="1">
      <alignment vertical="center"/>
    </xf>
    <xf numFmtId="0" fontId="5" fillId="0" borderId="24" xfId="269" applyNumberFormat="1" applyFont="1" applyBorder="1" applyAlignment="1">
      <alignment horizontal="left" vertical="center" indent="1"/>
    </xf>
    <xf numFmtId="184" fontId="5" fillId="0" borderId="0" xfId="269" applyNumberFormat="1" applyFont="1" applyAlignment="1">
      <alignment vertical="center"/>
    </xf>
    <xf numFmtId="0" fontId="53" fillId="0" borderId="19" xfId="269" applyNumberFormat="1" applyFont="1" applyBorder="1" applyAlignment="1">
      <alignment horizontal="center" vertical="center"/>
    </xf>
    <xf numFmtId="0" fontId="53" fillId="0" borderId="24" xfId="269" applyNumberFormat="1" applyFont="1" applyBorder="1" applyAlignment="1">
      <alignment horizontal="left" vertical="center" indent="1"/>
    </xf>
    <xf numFmtId="0" fontId="53" fillId="0" borderId="0" xfId="269" applyNumberFormat="1" applyFont="1" applyAlignment="1">
      <alignment horizontal="center" vertical="center"/>
    </xf>
    <xf numFmtId="184" fontId="64" fillId="0" borderId="0" xfId="269" applyNumberFormat="1" applyFont="1" applyAlignment="1">
      <alignment vertical="center"/>
    </xf>
    <xf numFmtId="0" fontId="53" fillId="0" borderId="0" xfId="269" applyNumberFormat="1" applyFont="1" applyAlignment="1">
      <alignment horizontal="left" vertical="center" indent="1"/>
    </xf>
    <xf numFmtId="179" fontId="53" fillId="0" borderId="0" xfId="2" applyNumberFormat="1" applyFont="1" applyFill="1" applyBorder="1" applyAlignment="1" applyProtection="1">
      <alignment vertical="center"/>
    </xf>
    <xf numFmtId="0" fontId="53" fillId="0" borderId="0" xfId="269" applyNumberFormat="1" applyFont="1" applyAlignment="1">
      <alignment vertical="center"/>
    </xf>
    <xf numFmtId="184" fontId="53" fillId="0" borderId="0" xfId="269" applyNumberFormat="1" applyFont="1" applyAlignment="1">
      <alignment vertical="center"/>
    </xf>
    <xf numFmtId="0" fontId="53" fillId="0" borderId="13" xfId="269" applyNumberFormat="1" applyFont="1" applyBorder="1" applyAlignment="1">
      <alignment vertical="center"/>
    </xf>
    <xf numFmtId="0" fontId="53" fillId="0" borderId="21" xfId="269" applyNumberFormat="1" applyFont="1" applyBorder="1" applyAlignment="1">
      <alignment horizontal="left" vertical="center" indent="1"/>
    </xf>
    <xf numFmtId="184" fontId="53" fillId="0" borderId="13" xfId="269" applyNumberFormat="1" applyFont="1" applyBorder="1" applyAlignment="1">
      <alignment vertical="center"/>
    </xf>
    <xf numFmtId="0" fontId="53" fillId="0" borderId="13" xfId="269" applyNumberFormat="1" applyFont="1" applyBorder="1" applyAlignment="1">
      <alignment horizontal="left" vertical="center" indent="1"/>
    </xf>
    <xf numFmtId="179" fontId="53" fillId="0" borderId="13" xfId="2" applyNumberFormat="1" applyFont="1" applyFill="1" applyBorder="1" applyAlignment="1" applyProtection="1">
      <alignment vertical="center"/>
    </xf>
    <xf numFmtId="0" fontId="55" fillId="0" borderId="0" xfId="269" applyNumberFormat="1" applyFont="1"/>
    <xf numFmtId="179" fontId="5" fillId="0" borderId="0" xfId="2" applyNumberFormat="1" applyFont="1" applyFill="1" applyAlignment="1" applyProtection="1">
      <alignment horizontal="right" vertical="center"/>
      <protection locked="0"/>
    </xf>
    <xf numFmtId="179" fontId="44" fillId="0" borderId="0" xfId="269" applyNumberFormat="1" applyFont="1" applyAlignment="1">
      <alignment horizontal="right" vertical="center"/>
    </xf>
    <xf numFmtId="0" fontId="53" fillId="0" borderId="22" xfId="269" applyNumberFormat="1" applyFont="1" applyBorder="1" applyAlignment="1">
      <alignment horizontal="center" vertical="center"/>
    </xf>
    <xf numFmtId="179" fontId="53" fillId="0" borderId="13" xfId="269" applyNumberFormat="1" applyFont="1" applyBorder="1" applyAlignment="1">
      <alignment horizontal="right" vertical="center"/>
    </xf>
    <xf numFmtId="0" fontId="52" fillId="0" borderId="0" xfId="269" applyNumberFormat="1" applyFont="1"/>
    <xf numFmtId="0" fontId="41" fillId="0" borderId="0" xfId="2" applyNumberFormat="1" applyFont="1" applyFill="1" applyAlignment="1">
      <alignment vertical="center"/>
    </xf>
    <xf numFmtId="0" fontId="5" fillId="0" borderId="0" xfId="2" applyNumberFormat="1" applyFont="1" applyFill="1" applyAlignment="1">
      <alignment vertical="center"/>
    </xf>
    <xf numFmtId="0" fontId="5" fillId="0" borderId="0" xfId="2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right"/>
    </xf>
    <xf numFmtId="0" fontId="5" fillId="0" borderId="20" xfId="2" applyNumberFormat="1" applyFont="1" applyFill="1" applyBorder="1" applyAlignment="1">
      <alignment horizontal="center" vertical="center"/>
    </xf>
    <xf numFmtId="0" fontId="5" fillId="0" borderId="17" xfId="2" applyNumberFormat="1" applyFont="1" applyFill="1" applyBorder="1" applyAlignment="1">
      <alignment horizontal="center" vertical="center"/>
    </xf>
    <xf numFmtId="0" fontId="5" fillId="0" borderId="18" xfId="2" applyNumberFormat="1" applyFont="1" applyFill="1" applyBorder="1" applyAlignment="1">
      <alignment horizontal="center" vertical="center"/>
    </xf>
    <xf numFmtId="0" fontId="5" fillId="0" borderId="19" xfId="2" applyNumberFormat="1" applyFont="1" applyFill="1" applyBorder="1" applyAlignment="1">
      <alignment horizontal="left" vertical="center" indent="1"/>
    </xf>
    <xf numFmtId="0" fontId="5" fillId="0" borderId="19" xfId="2" applyNumberFormat="1" applyFont="1" applyFill="1" applyBorder="1" applyAlignment="1">
      <alignment horizontal="left" vertical="center" wrapText="1" indent="1"/>
    </xf>
    <xf numFmtId="0" fontId="41" fillId="0" borderId="22" xfId="2" applyNumberFormat="1" applyFont="1" applyFill="1" applyBorder="1" applyAlignment="1">
      <alignment horizontal="center" vertical="center"/>
    </xf>
    <xf numFmtId="179" fontId="41" fillId="0" borderId="13" xfId="2" applyNumberFormat="1" applyFont="1" applyFill="1" applyBorder="1" applyAlignment="1" applyProtection="1">
      <alignment vertical="center"/>
      <protection locked="0"/>
    </xf>
    <xf numFmtId="0" fontId="5" fillId="0" borderId="0" xfId="2" applyNumberFormat="1" applyFont="1" applyFill="1" applyAlignment="1">
      <alignment horizontal="left" vertical="center" indent="2"/>
    </xf>
    <xf numFmtId="0" fontId="5" fillId="0" borderId="0" xfId="2" applyNumberFormat="1" applyFont="1" applyFill="1" applyBorder="1" applyAlignment="1">
      <alignment vertical="center"/>
    </xf>
    <xf numFmtId="0" fontId="3" fillId="0" borderId="0" xfId="269" applyNumberFormat="1"/>
    <xf numFmtId="179" fontId="5" fillId="0" borderId="0" xfId="2" applyNumberFormat="1" applyFont="1" applyFill="1" applyAlignment="1" applyProtection="1">
      <alignment vertical="center"/>
      <protection locked="0"/>
    </xf>
    <xf numFmtId="179" fontId="5" fillId="0" borderId="14" xfId="2" applyNumberFormat="1" applyFont="1" applyFill="1" applyBorder="1" applyAlignment="1" applyProtection="1">
      <alignment horizontal="right" vertical="center"/>
      <protection locked="0"/>
    </xf>
    <xf numFmtId="179" fontId="5" fillId="0" borderId="0" xfId="2" applyNumberFormat="1" applyFont="1" applyFill="1" applyBorder="1" applyAlignment="1" applyProtection="1">
      <alignment horizontal="right" vertical="center"/>
      <protection locked="0"/>
    </xf>
    <xf numFmtId="0" fontId="41" fillId="0" borderId="22" xfId="269" applyNumberFormat="1" applyFont="1" applyBorder="1" applyAlignment="1">
      <alignment horizontal="center" vertical="center"/>
    </xf>
    <xf numFmtId="0" fontId="44" fillId="0" borderId="0" xfId="269" applyNumberFormat="1" applyFont="1" applyAlignment="1">
      <alignment vertical="center"/>
    </xf>
    <xf numFmtId="0" fontId="67" fillId="0" borderId="0" xfId="269" applyNumberFormat="1" applyFont="1"/>
    <xf numFmtId="0" fontId="44" fillId="0" borderId="0" xfId="269" applyNumberFormat="1" applyFont="1" applyAlignment="1">
      <alignment horizontal="right" vertical="center"/>
    </xf>
    <xf numFmtId="0" fontId="68" fillId="0" borderId="0" xfId="2" applyNumberFormat="1" applyFont="1" applyFill="1" applyAlignment="1">
      <alignment vertical="center"/>
    </xf>
    <xf numFmtId="179" fontId="5" fillId="0" borderId="14" xfId="2" applyNumberFormat="1" applyFont="1" applyFill="1" applyBorder="1" applyAlignment="1">
      <alignment vertical="center"/>
    </xf>
    <xf numFmtId="0" fontId="5" fillId="0" borderId="0" xfId="2" applyNumberFormat="1" applyFont="1" applyFill="1" applyAlignment="1">
      <alignment horizontal="left" vertical="center" indent="1"/>
    </xf>
    <xf numFmtId="179" fontId="41" fillId="0" borderId="13" xfId="2" applyNumberFormat="1" applyFont="1" applyFill="1" applyBorder="1" applyAlignment="1">
      <alignment vertical="center"/>
    </xf>
    <xf numFmtId="0" fontId="69" fillId="0" borderId="0" xfId="274" applyNumberFormat="1" applyAlignment="1">
      <alignment vertical="center"/>
    </xf>
    <xf numFmtId="0" fontId="69" fillId="0" borderId="0" xfId="274">
      <alignment vertical="center"/>
    </xf>
    <xf numFmtId="0" fontId="69" fillId="0" borderId="0" xfId="274" applyNumberFormat="1" applyFill="1" applyAlignment="1" applyProtection="1">
      <alignment vertical="center"/>
    </xf>
    <xf numFmtId="0" fontId="69" fillId="0" borderId="0" xfId="274" applyNumberFormat="1" applyFill="1" applyAlignment="1">
      <alignment vertical="center"/>
    </xf>
    <xf numFmtId="0" fontId="69" fillId="0" borderId="0" xfId="274" applyNumberFormat="1" applyFill="1" applyBorder="1" applyAlignment="1">
      <alignment vertical="center"/>
    </xf>
    <xf numFmtId="0" fontId="5" fillId="0" borderId="14" xfId="269" applyNumberFormat="1" applyFont="1" applyBorder="1" applyAlignment="1">
      <alignment horizontal="center" vertical="center"/>
    </xf>
    <xf numFmtId="0" fontId="3" fillId="0" borderId="13" xfId="269" applyNumberFormat="1" applyBorder="1" applyAlignment="1">
      <alignment horizontal="center" vertical="center"/>
    </xf>
    <xf numFmtId="0" fontId="41" fillId="0" borderId="15" xfId="269" applyNumberFormat="1" applyFont="1" applyBorder="1" applyAlignment="1">
      <alignment horizontal="center" vertical="center"/>
    </xf>
    <xf numFmtId="0" fontId="41" fillId="0" borderId="16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21" xfId="269" applyNumberFormat="1" applyFont="1" applyBorder="1" applyAlignment="1">
      <alignment horizontal="center" vertical="center"/>
    </xf>
    <xf numFmtId="0" fontId="5" fillId="0" borderId="14" xfId="269" applyNumberFormat="1" applyFont="1" applyBorder="1" applyAlignment="1">
      <alignment horizontal="center" vertical="center" wrapText="1"/>
    </xf>
    <xf numFmtId="0" fontId="5" fillId="0" borderId="13" xfId="269" applyNumberFormat="1" applyFont="1" applyBorder="1" applyAlignment="1">
      <alignment horizontal="center" vertical="center" wrapText="1"/>
    </xf>
    <xf numFmtId="0" fontId="5" fillId="0" borderId="20" xfId="269" applyNumberFormat="1" applyFont="1" applyBorder="1" applyAlignment="1">
      <alignment horizontal="center" vertical="center"/>
    </xf>
    <xf numFmtId="0" fontId="5" fillId="0" borderId="23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 wrapText="1"/>
    </xf>
    <xf numFmtId="0" fontId="5" fillId="0" borderId="22" xfId="269" applyNumberFormat="1" applyFont="1" applyBorder="1" applyAlignment="1">
      <alignment horizontal="center" vertical="center" wrapText="1"/>
    </xf>
    <xf numFmtId="0" fontId="5" fillId="0" borderId="15" xfId="269" applyNumberFormat="1" applyFont="1" applyBorder="1" applyAlignment="1">
      <alignment horizontal="center" vertical="center" wrapText="1"/>
    </xf>
    <xf numFmtId="0" fontId="5" fillId="0" borderId="21" xfId="269" applyNumberFormat="1" applyFont="1" applyBorder="1" applyAlignment="1">
      <alignment horizontal="center" vertical="center" wrapText="1"/>
    </xf>
    <xf numFmtId="0" fontId="41" fillId="0" borderId="14" xfId="269" applyNumberFormat="1" applyFont="1" applyBorder="1" applyAlignment="1">
      <alignment horizontal="center" vertical="center"/>
    </xf>
    <xf numFmtId="0" fontId="5" fillId="0" borderId="13" xfId="269" applyNumberFormat="1" applyFont="1" applyBorder="1" applyAlignment="1">
      <alignment horizontal="center" vertical="center"/>
    </xf>
    <xf numFmtId="0" fontId="5" fillId="0" borderId="22" xfId="269" applyNumberFormat="1" applyFont="1" applyBorder="1" applyAlignment="1">
      <alignment horizontal="center" vertical="center"/>
    </xf>
    <xf numFmtId="0" fontId="5" fillId="0" borderId="21" xfId="269" applyNumberFormat="1" applyFont="1" applyBorder="1" applyAlignment="1">
      <alignment horizontal="center" vertical="center" shrinkToFit="1"/>
    </xf>
    <xf numFmtId="0" fontId="5" fillId="0" borderId="22" xfId="269" applyNumberFormat="1" applyFont="1" applyBorder="1" applyAlignment="1">
      <alignment horizontal="center" vertical="center" shrinkToFit="1"/>
    </xf>
    <xf numFmtId="0" fontId="41" fillId="0" borderId="0" xfId="269" applyNumberFormat="1" applyFont="1" applyAlignment="1">
      <alignment horizontal="center" vertical="center"/>
    </xf>
    <xf numFmtId="0" fontId="41" fillId="0" borderId="19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/>
    </xf>
    <xf numFmtId="0" fontId="5" fillId="0" borderId="25" xfId="269" applyNumberFormat="1" applyFont="1" applyBorder="1" applyAlignment="1">
      <alignment horizontal="center" vertical="center" wrapText="1"/>
    </xf>
    <xf numFmtId="0" fontId="5" fillId="0" borderId="23" xfId="269" applyNumberFormat="1" applyFont="1" applyBorder="1" applyAlignment="1">
      <alignment horizontal="center" vertical="center" shrinkToFit="1"/>
    </xf>
    <xf numFmtId="0" fontId="5" fillId="0" borderId="16" xfId="8" applyNumberFormat="1" applyFont="1" applyFill="1" applyBorder="1" applyAlignment="1" applyProtection="1">
      <alignment horizontal="center" vertical="center"/>
    </xf>
    <xf numFmtId="0" fontId="5" fillId="0" borderId="22" xfId="8" applyNumberFormat="1" applyFont="1" applyFill="1" applyBorder="1" applyAlignment="1" applyProtection="1">
      <alignment horizontal="center" vertical="center"/>
    </xf>
    <xf numFmtId="0" fontId="41" fillId="0" borderId="17" xfId="8" applyNumberFormat="1" applyFont="1" applyFill="1" applyBorder="1" applyAlignment="1" applyProtection="1">
      <alignment horizontal="center" vertical="center"/>
    </xf>
    <xf numFmtId="0" fontId="41" fillId="0" borderId="1" xfId="8" applyNumberFormat="1" applyFont="1" applyFill="1" applyBorder="1" applyAlignment="1" applyProtection="1">
      <alignment horizontal="center" vertical="center"/>
    </xf>
    <xf numFmtId="0" fontId="41" fillId="0" borderId="20" xfId="8" applyNumberFormat="1" applyFont="1" applyFill="1" applyBorder="1" applyAlignment="1" applyProtection="1">
      <alignment horizontal="center" vertical="center"/>
    </xf>
    <xf numFmtId="0" fontId="5" fillId="0" borderId="17" xfId="8" applyNumberFormat="1" applyFont="1" applyFill="1" applyBorder="1" applyAlignment="1" applyProtection="1">
      <alignment horizontal="center" vertical="center"/>
    </xf>
    <xf numFmtId="0" fontId="5" fillId="0" borderId="1" xfId="8" applyNumberFormat="1" applyFont="1" applyFill="1" applyBorder="1" applyAlignment="1" applyProtection="1">
      <alignment horizontal="center" vertical="center"/>
    </xf>
    <xf numFmtId="0" fontId="5" fillId="0" borderId="20" xfId="8" applyNumberFormat="1" applyFont="1" applyFill="1" applyBorder="1" applyAlignment="1" applyProtection="1">
      <alignment horizontal="center" vertical="center"/>
    </xf>
    <xf numFmtId="0" fontId="6" fillId="0" borderId="25" xfId="8" applyNumberFormat="1" applyFont="1" applyFill="1" applyBorder="1" applyAlignment="1" applyProtection="1">
      <alignment horizontal="center" vertical="center" wrapText="1"/>
    </xf>
    <xf numFmtId="0" fontId="6" fillId="0" borderId="23" xfId="8" applyNumberFormat="1" applyFont="1" applyFill="1" applyBorder="1" applyAlignment="1" applyProtection="1">
      <alignment horizontal="center" vertical="center" wrapText="1"/>
    </xf>
    <xf numFmtId="0" fontId="6" fillId="0" borderId="15" xfId="8" applyNumberFormat="1" applyFont="1" applyFill="1" applyBorder="1" applyAlignment="1" applyProtection="1">
      <alignment horizontal="center" vertical="center" wrapText="1"/>
    </xf>
    <xf numFmtId="0" fontId="6" fillId="0" borderId="21" xfId="8" applyNumberFormat="1" applyFont="1" applyFill="1" applyBorder="1" applyAlignment="1" applyProtection="1">
      <alignment horizontal="center" vertical="center" wrapText="1"/>
    </xf>
    <xf numFmtId="0" fontId="5" fillId="0" borderId="14" xfId="8" applyNumberFormat="1" applyFont="1" applyFill="1" applyBorder="1" applyAlignment="1" applyProtection="1">
      <alignment horizontal="center" vertical="center" wrapText="1"/>
    </xf>
    <xf numFmtId="0" fontId="5" fillId="0" borderId="13" xfId="8" applyNumberFormat="1" applyFont="1" applyFill="1" applyBorder="1" applyAlignment="1" applyProtection="1">
      <alignment horizontal="center" vertical="center" wrapText="1"/>
    </xf>
    <xf numFmtId="0" fontId="41" fillId="0" borderId="25" xfId="8" applyNumberFormat="1" applyFont="1" applyFill="1" applyBorder="1" applyAlignment="1" applyProtection="1">
      <alignment horizontal="center" vertical="center" wrapText="1"/>
    </xf>
    <xf numFmtId="0" fontId="41" fillId="0" borderId="23" xfId="8" applyNumberFormat="1" applyFont="1" applyFill="1" applyBorder="1" applyAlignment="1" applyProtection="1">
      <alignment horizontal="center" vertical="center" wrapText="1"/>
    </xf>
    <xf numFmtId="0" fontId="5" fillId="0" borderId="17" xfId="8" applyNumberFormat="1" applyFont="1" applyFill="1" applyBorder="1" applyAlignment="1" applyProtection="1">
      <alignment horizontal="center" vertical="center" wrapText="1"/>
    </xf>
    <xf numFmtId="0" fontId="5" fillId="0" borderId="1" xfId="8" applyNumberFormat="1" applyFont="1" applyFill="1" applyBorder="1" applyAlignment="1" applyProtection="1">
      <alignment horizontal="center" vertical="center" wrapText="1"/>
    </xf>
    <xf numFmtId="0" fontId="5" fillId="0" borderId="20" xfId="8" applyNumberFormat="1" applyFont="1" applyFill="1" applyBorder="1" applyAlignment="1" applyProtection="1">
      <alignment horizontal="center" vertical="center" wrapText="1"/>
    </xf>
    <xf numFmtId="0" fontId="5" fillId="0" borderId="15" xfId="8" applyNumberFormat="1" applyFont="1" applyFill="1" applyBorder="1" applyAlignment="1" applyProtection="1">
      <alignment horizontal="center" vertical="center"/>
    </xf>
    <xf numFmtId="0" fontId="5" fillId="0" borderId="21" xfId="8" applyNumberFormat="1" applyFont="1" applyFill="1" applyBorder="1" applyAlignment="1" applyProtection="1">
      <alignment horizontal="center" vertical="center"/>
    </xf>
    <xf numFmtId="0" fontId="5" fillId="0" borderId="16" xfId="8" applyNumberFormat="1" applyFont="1" applyFill="1" applyBorder="1" applyAlignment="1" applyProtection="1">
      <alignment horizontal="center" vertical="center" wrapText="1"/>
    </xf>
    <xf numFmtId="0" fontId="5" fillId="0" borderId="22" xfId="8" applyNumberFormat="1" applyFont="1" applyFill="1" applyBorder="1" applyAlignment="1" applyProtection="1">
      <alignment horizontal="center" vertical="center" wrapText="1"/>
    </xf>
    <xf numFmtId="0" fontId="5" fillId="0" borderId="25" xfId="8" applyNumberFormat="1" applyFont="1" applyFill="1" applyBorder="1" applyAlignment="1" applyProtection="1">
      <alignment horizontal="center" vertical="center"/>
    </xf>
    <xf numFmtId="0" fontId="5" fillId="0" borderId="23" xfId="8" applyNumberFormat="1" applyFont="1" applyFill="1" applyBorder="1" applyAlignment="1" applyProtection="1">
      <alignment horizontal="center" vertical="center"/>
    </xf>
    <xf numFmtId="0" fontId="5" fillId="0" borderId="16" xfId="8" applyNumberFormat="1" applyFont="1" applyFill="1" applyBorder="1" applyAlignment="1" applyProtection="1">
      <alignment horizontal="center" vertical="center" textRotation="255"/>
    </xf>
    <xf numFmtId="0" fontId="5" fillId="0" borderId="19" xfId="8" applyNumberFormat="1" applyFont="1" applyFill="1" applyBorder="1" applyAlignment="1" applyProtection="1">
      <alignment horizontal="center" vertical="center" textRotation="255"/>
    </xf>
    <xf numFmtId="0" fontId="5" fillId="0" borderId="22" xfId="8" applyNumberFormat="1" applyFont="1" applyFill="1" applyBorder="1" applyAlignment="1" applyProtection="1">
      <alignment horizontal="center" vertical="center" textRotation="255"/>
    </xf>
    <xf numFmtId="0" fontId="5" fillId="0" borderId="25" xfId="269" applyNumberFormat="1" applyFont="1" applyBorder="1" applyAlignment="1">
      <alignment horizontal="center" vertical="center"/>
    </xf>
    <xf numFmtId="0" fontId="5" fillId="0" borderId="26" xfId="269" applyNumberFormat="1" applyFont="1" applyBorder="1" applyAlignment="1">
      <alignment horizontal="center" vertical="center"/>
    </xf>
    <xf numFmtId="0" fontId="5" fillId="0" borderId="27" xfId="269" applyNumberFormat="1" applyFont="1" applyBorder="1" applyAlignment="1">
      <alignment horizontal="center" vertical="center"/>
    </xf>
    <xf numFmtId="0" fontId="5" fillId="0" borderId="29" xfId="269" applyNumberFormat="1" applyFont="1" applyBorder="1" applyAlignment="1">
      <alignment horizontal="center" vertical="center"/>
    </xf>
    <xf numFmtId="0" fontId="6" fillId="0" borderId="26" xfId="8" applyNumberFormat="1" applyFont="1" applyFill="1" applyBorder="1" applyAlignment="1" applyProtection="1">
      <alignment horizontal="center" vertical="center" wrapText="1"/>
    </xf>
    <xf numFmtId="0" fontId="5" fillId="0" borderId="14" xfId="103" applyNumberFormat="1" applyFont="1" applyFill="1" applyBorder="1" applyAlignment="1" applyProtection="1">
      <alignment horizontal="center" vertical="center" wrapText="1"/>
    </xf>
    <xf numFmtId="0" fontId="5" fillId="0" borderId="13" xfId="103" applyNumberFormat="1" applyFont="1" applyFill="1" applyBorder="1" applyAlignment="1" applyProtection="1">
      <alignment horizontal="center" vertical="center"/>
    </xf>
    <xf numFmtId="0" fontId="5" fillId="0" borderId="15" xfId="103" applyNumberFormat="1" applyFont="1" applyFill="1" applyBorder="1" applyAlignment="1" applyProtection="1">
      <alignment horizontal="center" vertical="center"/>
    </xf>
    <xf numFmtId="0" fontId="5" fillId="0" borderId="21" xfId="103" applyNumberFormat="1" applyFont="1" applyFill="1" applyBorder="1" applyAlignment="1" applyProtection="1">
      <alignment horizontal="center" vertical="center"/>
    </xf>
    <xf numFmtId="0" fontId="5" fillId="0" borderId="17" xfId="103" applyNumberFormat="1" applyFont="1" applyFill="1" applyBorder="1" applyAlignment="1" applyProtection="1">
      <alignment horizontal="center" vertical="center"/>
    </xf>
    <xf numFmtId="0" fontId="5" fillId="0" borderId="1" xfId="103" applyNumberFormat="1" applyFont="1" applyFill="1" applyBorder="1" applyAlignment="1" applyProtection="1">
      <alignment horizontal="center" vertical="center"/>
    </xf>
    <xf numFmtId="0" fontId="5" fillId="0" borderId="14" xfId="8" applyNumberFormat="1" applyFont="1" applyFill="1" applyBorder="1" applyAlignment="1" applyProtection="1">
      <alignment horizontal="center" vertical="center"/>
    </xf>
    <xf numFmtId="0" fontId="5" fillId="0" borderId="13" xfId="8" applyNumberFormat="1" applyFont="1" applyFill="1" applyBorder="1" applyAlignment="1" applyProtection="1">
      <alignment horizontal="center" vertical="center"/>
    </xf>
    <xf numFmtId="0" fontId="6" fillId="0" borderId="25" xfId="8" applyNumberFormat="1" applyFont="1" applyFill="1" applyBorder="1" applyAlignment="1" applyProtection="1">
      <alignment horizontal="center" vertical="center"/>
    </xf>
    <xf numFmtId="0" fontId="6" fillId="0" borderId="23" xfId="8" applyNumberFormat="1" applyFont="1" applyFill="1" applyBorder="1" applyAlignment="1" applyProtection="1">
      <alignment horizontal="center" vertical="center"/>
    </xf>
    <xf numFmtId="0" fontId="6" fillId="0" borderId="16" xfId="8" applyNumberFormat="1" applyFont="1" applyFill="1" applyBorder="1" applyAlignment="1" applyProtection="1">
      <alignment horizontal="center" vertical="center"/>
    </xf>
    <xf numFmtId="0" fontId="6" fillId="0" borderId="22" xfId="8" applyNumberFormat="1" applyFont="1" applyFill="1" applyBorder="1" applyAlignment="1" applyProtection="1">
      <alignment horizontal="center" vertical="center"/>
    </xf>
    <xf numFmtId="0" fontId="6" fillId="0" borderId="14" xfId="8" applyNumberFormat="1" applyFont="1" applyFill="1" applyBorder="1" applyAlignment="1" applyProtection="1">
      <alignment horizontal="center" vertical="center"/>
    </xf>
    <xf numFmtId="0" fontId="6" fillId="0" borderId="13" xfId="8" applyNumberFormat="1" applyFont="1" applyFill="1" applyBorder="1" applyAlignment="1" applyProtection="1">
      <alignment horizontal="center" vertical="center"/>
    </xf>
    <xf numFmtId="179" fontId="5" fillId="0" borderId="0" xfId="8" applyNumberFormat="1" applyFont="1" applyFill="1" applyBorder="1" applyAlignment="1" applyProtection="1">
      <alignment horizontal="right" vertical="center"/>
    </xf>
    <xf numFmtId="179" fontId="5" fillId="0" borderId="13" xfId="8" applyNumberFormat="1" applyFont="1" applyFill="1" applyBorder="1" applyAlignment="1" applyProtection="1">
      <alignment horizontal="right" vertical="center"/>
    </xf>
    <xf numFmtId="179" fontId="5" fillId="0" borderId="24" xfId="8" applyNumberFormat="1" applyFont="1" applyFill="1" applyBorder="1" applyAlignment="1" applyProtection="1">
      <alignment horizontal="right" vertical="center"/>
    </xf>
    <xf numFmtId="179" fontId="5" fillId="0" borderId="21" xfId="8" applyNumberFormat="1" applyFont="1" applyFill="1" applyBorder="1" applyAlignment="1" applyProtection="1">
      <alignment horizontal="right" vertical="center"/>
    </xf>
    <xf numFmtId="0" fontId="5" fillId="0" borderId="14" xfId="8" applyNumberFormat="1" applyFont="1" applyFill="1" applyBorder="1" applyAlignment="1" applyProtection="1">
      <alignment horizontal="center" vertical="center" textRotation="255"/>
    </xf>
    <xf numFmtId="0" fontId="5" fillId="0" borderId="0" xfId="8" applyNumberFormat="1" applyFont="1" applyFill="1" applyBorder="1" applyAlignment="1" applyProtection="1">
      <alignment horizontal="center" vertical="center" textRotation="255"/>
    </xf>
    <xf numFmtId="0" fontId="5" fillId="0" borderId="13" xfId="8" applyNumberFormat="1" applyFont="1" applyFill="1" applyBorder="1" applyAlignment="1" applyProtection="1">
      <alignment horizontal="center" vertical="center" textRotation="255"/>
    </xf>
    <xf numFmtId="179" fontId="5" fillId="0" borderId="28" xfId="8" applyNumberFormat="1" applyFont="1" applyFill="1" applyBorder="1" applyAlignment="1" applyProtection="1">
      <alignment horizontal="right" vertical="center"/>
    </xf>
    <xf numFmtId="0" fontId="5" fillId="0" borderId="0" xfId="271" applyNumberFormat="1" applyFont="1" applyAlignment="1">
      <alignment horizontal="left" vertical="center" indent="2"/>
    </xf>
    <xf numFmtId="0" fontId="5" fillId="0" borderId="19" xfId="271" applyNumberFormat="1" applyFont="1" applyBorder="1" applyAlignment="1">
      <alignment horizontal="left" vertical="center" indent="2"/>
    </xf>
    <xf numFmtId="0" fontId="5" fillId="0" borderId="0" xfId="271" applyNumberFormat="1" applyFont="1" applyAlignment="1">
      <alignment horizontal="left" vertical="center" indent="1"/>
    </xf>
    <xf numFmtId="0" fontId="5" fillId="0" borderId="19" xfId="271" applyNumberFormat="1" applyFont="1" applyBorder="1" applyAlignment="1">
      <alignment horizontal="left" vertical="center" indent="1"/>
    </xf>
    <xf numFmtId="0" fontId="6" fillId="0" borderId="18" xfId="269" applyNumberFormat="1" applyFont="1" applyBorder="1" applyAlignment="1">
      <alignment horizontal="center" vertical="center" wrapText="1"/>
    </xf>
    <xf numFmtId="0" fontId="5" fillId="0" borderId="17" xfId="271" applyNumberFormat="1" applyFont="1" applyBorder="1" applyAlignment="1">
      <alignment horizontal="center" vertical="center"/>
    </xf>
    <xf numFmtId="0" fontId="5" fillId="0" borderId="1" xfId="271" applyNumberFormat="1" applyFont="1" applyBorder="1" applyAlignment="1">
      <alignment horizontal="center" vertical="center"/>
    </xf>
    <xf numFmtId="0" fontId="54" fillId="0" borderId="1" xfId="271" applyNumberFormat="1" applyFont="1" applyBorder="1">
      <alignment vertical="center"/>
    </xf>
    <xf numFmtId="179" fontId="6" fillId="0" borderId="18" xfId="269" applyNumberFormat="1" applyFont="1" applyBorder="1" applyAlignment="1">
      <alignment horizontal="center" vertical="center" wrapText="1"/>
    </xf>
    <xf numFmtId="179" fontId="5" fillId="0" borderId="18" xfId="269" applyNumberFormat="1" applyFont="1" applyBorder="1" applyAlignment="1">
      <alignment horizontal="center" vertical="center"/>
    </xf>
    <xf numFmtId="179" fontId="5" fillId="0" borderId="17" xfId="269" applyNumberFormat="1" applyFont="1" applyBorder="1" applyAlignment="1">
      <alignment horizontal="center" vertical="center"/>
    </xf>
    <xf numFmtId="0" fontId="5" fillId="0" borderId="17" xfId="2" applyNumberFormat="1" applyFont="1" applyFill="1" applyBorder="1" applyAlignment="1" applyProtection="1">
      <alignment horizontal="center" vertical="center"/>
    </xf>
    <xf numFmtId="0" fontId="10" fillId="0" borderId="20" xfId="272" applyBorder="1" applyAlignment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14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0" fontId="5" fillId="0" borderId="22" xfId="2" applyNumberFormat="1" applyFont="1" applyFill="1" applyBorder="1" applyAlignment="1" applyProtection="1">
      <alignment horizontal="center" vertical="center"/>
    </xf>
    <xf numFmtId="0" fontId="10" fillId="0" borderId="20" xfId="21" applyBorder="1" applyAlignment="1">
      <alignment horizontal="center" vertical="center"/>
    </xf>
    <xf numFmtId="0" fontId="5" fillId="0" borderId="14" xfId="2" applyNumberFormat="1" applyFont="1" applyFill="1" applyBorder="1" applyAlignment="1" applyProtection="1">
      <alignment vertical="center" shrinkToFit="1"/>
    </xf>
    <xf numFmtId="0" fontId="44" fillId="0" borderId="17" xfId="269" applyNumberFormat="1" applyFont="1" applyBorder="1" applyAlignment="1">
      <alignment horizontal="center" vertical="center"/>
    </xf>
    <xf numFmtId="0" fontId="44" fillId="0" borderId="1" xfId="269" applyNumberFormat="1" applyFont="1" applyBorder="1" applyAlignment="1">
      <alignment horizontal="center" vertical="center"/>
    </xf>
    <xf numFmtId="0" fontId="44" fillId="0" borderId="20" xfId="269" applyNumberFormat="1" applyFont="1" applyBorder="1" applyAlignment="1">
      <alignment horizontal="center" vertical="center"/>
    </xf>
    <xf numFmtId="0" fontId="5" fillId="0" borderId="13" xfId="269" applyNumberFormat="1" applyFont="1" applyBorder="1" applyAlignment="1">
      <alignment horizontal="left"/>
    </xf>
    <xf numFmtId="0" fontId="3" fillId="0" borderId="13" xfId="269" applyNumberFormat="1" applyBorder="1" applyAlignment="1">
      <alignment horizontal="left"/>
    </xf>
    <xf numFmtId="0" fontId="5" fillId="0" borderId="1" xfId="269" applyNumberFormat="1" applyFont="1" applyBorder="1" applyAlignment="1">
      <alignment horizontal="center" vertical="center" shrinkToFit="1"/>
    </xf>
    <xf numFmtId="0" fontId="5" fillId="0" borderId="20" xfId="269" applyNumberFormat="1" applyFont="1" applyBorder="1" applyAlignment="1">
      <alignment horizontal="center" vertical="center" shrinkToFit="1"/>
    </xf>
    <xf numFmtId="0" fontId="5" fillId="0" borderId="16" xfId="269" applyNumberFormat="1" applyFont="1" applyBorder="1" applyAlignment="1">
      <alignment vertical="center" wrapText="1"/>
    </xf>
    <xf numFmtId="0" fontId="5" fillId="0" borderId="19" xfId="269" applyNumberFormat="1" applyFont="1" applyBorder="1" applyAlignment="1">
      <alignment vertical="center" wrapText="1"/>
    </xf>
    <xf numFmtId="0" fontId="5" fillId="0" borderId="22" xfId="269" applyNumberFormat="1" applyFont="1" applyBorder="1" applyAlignment="1">
      <alignment vertical="center" wrapText="1"/>
    </xf>
    <xf numFmtId="0" fontId="5" fillId="0" borderId="14" xfId="269" applyNumberFormat="1" applyFont="1" applyBorder="1" applyAlignment="1">
      <alignment horizontal="distributed" vertical="center" indent="2"/>
    </xf>
    <xf numFmtId="0" fontId="5" fillId="0" borderId="16" xfId="269" applyNumberFormat="1" applyFont="1" applyBorder="1" applyAlignment="1">
      <alignment horizontal="distributed" vertical="center" indent="2"/>
    </xf>
    <xf numFmtId="0" fontId="5" fillId="0" borderId="0" xfId="269" applyNumberFormat="1" applyFont="1" applyAlignment="1">
      <alignment horizontal="distributed" vertical="center" indent="2"/>
    </xf>
    <xf numFmtId="0" fontId="5" fillId="0" borderId="19" xfId="269" applyNumberFormat="1" applyFont="1" applyBorder="1" applyAlignment="1">
      <alignment horizontal="distributed" vertical="center" indent="2"/>
    </xf>
    <xf numFmtId="0" fontId="5" fillId="0" borderId="13" xfId="269" applyNumberFormat="1" applyFont="1" applyBorder="1" applyAlignment="1">
      <alignment horizontal="distributed" vertical="center" indent="2"/>
    </xf>
    <xf numFmtId="0" fontId="5" fillId="0" borderId="22" xfId="269" applyNumberFormat="1" applyFont="1" applyBorder="1" applyAlignment="1">
      <alignment horizontal="distributed" vertical="center" indent="2"/>
    </xf>
    <xf numFmtId="0" fontId="5" fillId="0" borderId="16" xfId="269" applyNumberFormat="1" applyFont="1" applyBorder="1" applyAlignment="1">
      <alignment horizontal="center" vertical="center" textRotation="255"/>
    </xf>
    <xf numFmtId="0" fontId="5" fillId="0" borderId="19" xfId="269" applyNumberFormat="1" applyFont="1" applyBorder="1" applyAlignment="1">
      <alignment horizontal="center" vertical="center" textRotation="255"/>
    </xf>
    <xf numFmtId="0" fontId="5" fillId="0" borderId="22" xfId="269" applyNumberFormat="1" applyFont="1" applyBorder="1" applyAlignment="1">
      <alignment horizontal="center" vertical="center" textRotation="255"/>
    </xf>
    <xf numFmtId="0" fontId="5" fillId="0" borderId="14" xfId="269" applyNumberFormat="1" applyFont="1" applyBorder="1" applyAlignment="1">
      <alignment horizontal="distributed" vertical="center" indent="3"/>
    </xf>
    <xf numFmtId="0" fontId="5" fillId="0" borderId="16" xfId="269" applyNumberFormat="1" applyFont="1" applyBorder="1" applyAlignment="1">
      <alignment horizontal="distributed" vertical="center" indent="3"/>
    </xf>
    <xf numFmtId="0" fontId="5" fillId="0" borderId="13" xfId="269" applyNumberFormat="1" applyFont="1" applyBorder="1" applyAlignment="1">
      <alignment horizontal="distributed" vertical="center" indent="3"/>
    </xf>
    <xf numFmtId="0" fontId="5" fillId="0" borderId="22" xfId="269" applyNumberFormat="1" applyFont="1" applyBorder="1" applyAlignment="1">
      <alignment horizontal="distributed" vertical="center" indent="3"/>
    </xf>
    <xf numFmtId="0" fontId="5" fillId="0" borderId="19" xfId="269" applyNumberFormat="1" applyFont="1" applyBorder="1" applyAlignment="1">
      <alignment horizontal="center" vertical="center"/>
    </xf>
    <xf numFmtId="0" fontId="41" fillId="0" borderId="25" xfId="269" applyNumberFormat="1" applyFont="1" applyBorder="1" applyAlignment="1">
      <alignment horizontal="center" vertical="center"/>
    </xf>
    <xf numFmtId="0" fontId="41" fillId="0" borderId="23" xfId="269" applyNumberFormat="1" applyFont="1" applyBorder="1" applyAlignment="1">
      <alignment horizontal="center" vertical="center"/>
    </xf>
    <xf numFmtId="0" fontId="5" fillId="0" borderId="0" xfId="269" applyNumberFormat="1" applyFont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20" xfId="2" applyNumberFormat="1" applyFont="1" applyFill="1" applyBorder="1" applyAlignment="1">
      <alignment horizontal="center" vertical="center"/>
    </xf>
    <xf numFmtId="0" fontId="5" fillId="0" borderId="17" xfId="2" applyNumberFormat="1" applyFont="1" applyFill="1" applyBorder="1" applyAlignment="1">
      <alignment horizontal="center" vertical="center"/>
    </xf>
    <xf numFmtId="0" fontId="10" fillId="0" borderId="20" xfId="273" applyBorder="1" applyAlignment="1">
      <alignment horizontal="center" vertical="center"/>
    </xf>
    <xf numFmtId="0" fontId="5" fillId="0" borderId="18" xfId="2" applyNumberFormat="1" applyFont="1" applyFill="1" applyBorder="1" applyAlignment="1">
      <alignment horizontal="center" vertical="center"/>
    </xf>
    <xf numFmtId="0" fontId="5" fillId="0" borderId="16" xfId="2" applyNumberFormat="1" applyFont="1" applyFill="1" applyBorder="1" applyAlignment="1">
      <alignment horizontal="center" vertical="center"/>
    </xf>
    <xf numFmtId="0" fontId="5" fillId="0" borderId="22" xfId="2" applyNumberFormat="1" applyFont="1" applyFill="1" applyBorder="1" applyAlignment="1">
      <alignment horizontal="center" vertical="center"/>
    </xf>
  </cellXfs>
  <cellStyles count="275">
    <cellStyle name="20% - アクセント 1 2" xfId="31" xr:uid="{00000000-0005-0000-0000-000000000000}"/>
    <cellStyle name="20% - アクセント 1 3" xfId="32" xr:uid="{00000000-0005-0000-0000-000001000000}"/>
    <cellStyle name="20% - アクセント 2 2" xfId="33" xr:uid="{00000000-0005-0000-0000-000002000000}"/>
    <cellStyle name="20% - アクセント 2 3" xfId="34" xr:uid="{00000000-0005-0000-0000-000003000000}"/>
    <cellStyle name="20% - アクセント 3 2" xfId="35" xr:uid="{00000000-0005-0000-0000-000004000000}"/>
    <cellStyle name="20% - アクセント 3 3" xfId="36" xr:uid="{00000000-0005-0000-0000-000005000000}"/>
    <cellStyle name="20% - アクセント 4 2" xfId="37" xr:uid="{00000000-0005-0000-0000-000006000000}"/>
    <cellStyle name="20% - アクセント 4 3" xfId="38" xr:uid="{00000000-0005-0000-0000-000007000000}"/>
    <cellStyle name="20% - アクセント 5 2" xfId="39" xr:uid="{00000000-0005-0000-0000-000008000000}"/>
    <cellStyle name="20% - アクセント 5 3" xfId="40" xr:uid="{00000000-0005-0000-0000-000009000000}"/>
    <cellStyle name="20% - アクセント 6 2" xfId="41" xr:uid="{00000000-0005-0000-0000-00000A000000}"/>
    <cellStyle name="20% - アクセント 6 3" xfId="42" xr:uid="{00000000-0005-0000-0000-00000B000000}"/>
    <cellStyle name="40% - アクセント 1 2" xfId="43" xr:uid="{00000000-0005-0000-0000-00000C000000}"/>
    <cellStyle name="40% - アクセント 1 3" xfId="44" xr:uid="{00000000-0005-0000-0000-00000D000000}"/>
    <cellStyle name="40% - アクセント 2 2" xfId="45" xr:uid="{00000000-0005-0000-0000-00000E000000}"/>
    <cellStyle name="40% - アクセント 2 3" xfId="46" xr:uid="{00000000-0005-0000-0000-00000F000000}"/>
    <cellStyle name="40% - アクセント 3 2" xfId="47" xr:uid="{00000000-0005-0000-0000-000010000000}"/>
    <cellStyle name="40% - アクセント 3 3" xfId="48" xr:uid="{00000000-0005-0000-0000-000011000000}"/>
    <cellStyle name="40% - アクセント 4 2" xfId="49" xr:uid="{00000000-0005-0000-0000-000012000000}"/>
    <cellStyle name="40% - アクセント 4 3" xfId="50" xr:uid="{00000000-0005-0000-0000-000013000000}"/>
    <cellStyle name="40% - アクセント 5 2" xfId="51" xr:uid="{00000000-0005-0000-0000-000014000000}"/>
    <cellStyle name="40% - アクセント 5 3" xfId="52" xr:uid="{00000000-0005-0000-0000-000015000000}"/>
    <cellStyle name="40% - アクセント 6 2" xfId="53" xr:uid="{00000000-0005-0000-0000-000016000000}"/>
    <cellStyle name="40% - アクセント 6 3" xfId="54" xr:uid="{00000000-0005-0000-0000-000017000000}"/>
    <cellStyle name="60% - アクセント 1 2" xfId="55" xr:uid="{00000000-0005-0000-0000-000018000000}"/>
    <cellStyle name="60% - アクセント 1 3" xfId="56" xr:uid="{00000000-0005-0000-0000-000019000000}"/>
    <cellStyle name="60% - アクセント 2 2" xfId="57" xr:uid="{00000000-0005-0000-0000-00001A000000}"/>
    <cellStyle name="60% - アクセント 2 3" xfId="58" xr:uid="{00000000-0005-0000-0000-00001B000000}"/>
    <cellStyle name="60% - アクセント 3 2" xfId="59" xr:uid="{00000000-0005-0000-0000-00001C000000}"/>
    <cellStyle name="60% - アクセント 3 3" xfId="60" xr:uid="{00000000-0005-0000-0000-00001D000000}"/>
    <cellStyle name="60% - アクセント 4 2" xfId="61" xr:uid="{00000000-0005-0000-0000-00001E000000}"/>
    <cellStyle name="60% - アクセント 4 3" xfId="62" xr:uid="{00000000-0005-0000-0000-00001F000000}"/>
    <cellStyle name="60% - アクセント 5 2" xfId="63" xr:uid="{00000000-0005-0000-0000-000020000000}"/>
    <cellStyle name="60% - アクセント 5 3" xfId="64" xr:uid="{00000000-0005-0000-0000-000021000000}"/>
    <cellStyle name="60% - アクセント 6 2" xfId="65" xr:uid="{00000000-0005-0000-0000-000022000000}"/>
    <cellStyle name="60% - アクセント 6 3" xfId="66" xr:uid="{00000000-0005-0000-0000-000023000000}"/>
    <cellStyle name="Calc Currency (0)" xfId="15" xr:uid="{00000000-0005-0000-0000-000024000000}"/>
    <cellStyle name="Header1" xfId="16" xr:uid="{00000000-0005-0000-0000-000025000000}"/>
    <cellStyle name="Header2" xfId="17" xr:uid="{00000000-0005-0000-0000-000026000000}"/>
    <cellStyle name="Normal_#18-Internet" xfId="18" xr:uid="{00000000-0005-0000-0000-000027000000}"/>
    <cellStyle name="アクセント 1 2" xfId="67" xr:uid="{00000000-0005-0000-0000-000028000000}"/>
    <cellStyle name="アクセント 1 3" xfId="68" xr:uid="{00000000-0005-0000-0000-000029000000}"/>
    <cellStyle name="アクセント 2 2" xfId="69" xr:uid="{00000000-0005-0000-0000-00002A000000}"/>
    <cellStyle name="アクセント 2 3" xfId="70" xr:uid="{00000000-0005-0000-0000-00002B000000}"/>
    <cellStyle name="アクセント 3 2" xfId="71" xr:uid="{00000000-0005-0000-0000-00002C000000}"/>
    <cellStyle name="アクセント 3 3" xfId="72" xr:uid="{00000000-0005-0000-0000-00002D000000}"/>
    <cellStyle name="アクセント 4 2" xfId="73" xr:uid="{00000000-0005-0000-0000-00002E000000}"/>
    <cellStyle name="アクセント 4 3" xfId="74" xr:uid="{00000000-0005-0000-0000-00002F000000}"/>
    <cellStyle name="アクセント 5 2" xfId="75" xr:uid="{00000000-0005-0000-0000-000030000000}"/>
    <cellStyle name="アクセント 5 3" xfId="76" xr:uid="{00000000-0005-0000-0000-000031000000}"/>
    <cellStyle name="アクセント 6 2" xfId="77" xr:uid="{00000000-0005-0000-0000-000032000000}"/>
    <cellStyle name="アクセント 6 3" xfId="78" xr:uid="{00000000-0005-0000-0000-000033000000}"/>
    <cellStyle name="タイトル 2" xfId="79" xr:uid="{00000000-0005-0000-0000-000034000000}"/>
    <cellStyle name="タイトル 3" xfId="80" xr:uid="{00000000-0005-0000-0000-000035000000}"/>
    <cellStyle name="チェック セル 2" xfId="81" xr:uid="{00000000-0005-0000-0000-000036000000}"/>
    <cellStyle name="チェック セル 3" xfId="82" xr:uid="{00000000-0005-0000-0000-000037000000}"/>
    <cellStyle name="どちらでもない 2" xfId="83" xr:uid="{00000000-0005-0000-0000-000038000000}"/>
    <cellStyle name="どちらでもない 3" xfId="84" xr:uid="{00000000-0005-0000-0000-000039000000}"/>
    <cellStyle name="パーセント 2" xfId="14" xr:uid="{00000000-0005-0000-0000-00003A000000}"/>
    <cellStyle name="パーセント 2 2" xfId="85" xr:uid="{00000000-0005-0000-0000-00003B000000}"/>
    <cellStyle name="パーセント 2 3" xfId="86" xr:uid="{00000000-0005-0000-0000-00003C000000}"/>
    <cellStyle name="パーセント 3" xfId="29" xr:uid="{00000000-0005-0000-0000-00003D000000}"/>
    <cellStyle name="ハイパーリンク" xfId="274" builtinId="8"/>
    <cellStyle name="ハイパーリンク 10" xfId="28" xr:uid="{00000000-0005-0000-0000-00003E000000}"/>
    <cellStyle name="ハイパーリンク 2" xfId="3" xr:uid="{00000000-0005-0000-0000-00003F000000}"/>
    <cellStyle name="ハイパーリンク 3" xfId="9" xr:uid="{00000000-0005-0000-0000-000040000000}"/>
    <cellStyle name="ハイパーリンク 4" xfId="12" xr:uid="{00000000-0005-0000-0000-000041000000}"/>
    <cellStyle name="ハイパーリンク 5" xfId="13" xr:uid="{00000000-0005-0000-0000-000042000000}"/>
    <cellStyle name="ハイパーリンク 6" xfId="22" xr:uid="{00000000-0005-0000-0000-000043000000}"/>
    <cellStyle name="ハイパーリンク 7" xfId="24" xr:uid="{00000000-0005-0000-0000-000044000000}"/>
    <cellStyle name="ハイパーリンク 8" xfId="25" xr:uid="{00000000-0005-0000-0000-000045000000}"/>
    <cellStyle name="ハイパーリンク 9" xfId="26" xr:uid="{00000000-0005-0000-0000-000046000000}"/>
    <cellStyle name="メモ 2" xfId="87" xr:uid="{00000000-0005-0000-0000-000047000000}"/>
    <cellStyle name="メモ 3" xfId="88" xr:uid="{00000000-0005-0000-0000-000048000000}"/>
    <cellStyle name="メモ 3 2" xfId="89" xr:uid="{00000000-0005-0000-0000-000049000000}"/>
    <cellStyle name="リンク セル 2" xfId="90" xr:uid="{00000000-0005-0000-0000-00004A000000}"/>
    <cellStyle name="リンク セル 3" xfId="91" xr:uid="{00000000-0005-0000-0000-00004B000000}"/>
    <cellStyle name="悪い 2" xfId="92" xr:uid="{00000000-0005-0000-0000-00004C000000}"/>
    <cellStyle name="悪い 3" xfId="93" xr:uid="{00000000-0005-0000-0000-00004D000000}"/>
    <cellStyle name="計算 2" xfId="94" xr:uid="{00000000-0005-0000-0000-00004E000000}"/>
    <cellStyle name="計算 3" xfId="95" xr:uid="{00000000-0005-0000-0000-00004F000000}"/>
    <cellStyle name="警告文 2" xfId="96" xr:uid="{00000000-0005-0000-0000-000050000000}"/>
    <cellStyle name="警告文 3" xfId="97" xr:uid="{00000000-0005-0000-0000-000051000000}"/>
    <cellStyle name="桁区切り 2" xfId="2" xr:uid="{00000000-0005-0000-0000-000052000000}"/>
    <cellStyle name="桁区切り 2 2" xfId="4" xr:uid="{00000000-0005-0000-0000-000053000000}"/>
    <cellStyle name="桁区切り 2 2 2" xfId="8" xr:uid="{00000000-0005-0000-0000-000054000000}"/>
    <cellStyle name="桁区切り 2 2 3" xfId="98" xr:uid="{00000000-0005-0000-0000-000055000000}"/>
    <cellStyle name="桁区切り 2 3" xfId="99" xr:uid="{00000000-0005-0000-0000-000056000000}"/>
    <cellStyle name="桁区切り 3" xfId="5" xr:uid="{00000000-0005-0000-0000-000057000000}"/>
    <cellStyle name="桁区切り 3 2" xfId="100" xr:uid="{00000000-0005-0000-0000-000058000000}"/>
    <cellStyle name="桁区切り 3 3" xfId="101" xr:uid="{00000000-0005-0000-0000-000059000000}"/>
    <cellStyle name="桁区切り 3 4" xfId="102" xr:uid="{00000000-0005-0000-0000-00005A000000}"/>
    <cellStyle name="桁区切り 4" xfId="23" xr:uid="{00000000-0005-0000-0000-00005B000000}"/>
    <cellStyle name="桁区切り 4 2" xfId="103" xr:uid="{00000000-0005-0000-0000-00005C000000}"/>
    <cellStyle name="見出し 1 2" xfId="104" xr:uid="{00000000-0005-0000-0000-00005D000000}"/>
    <cellStyle name="見出し 1 3" xfId="105" xr:uid="{00000000-0005-0000-0000-00005E000000}"/>
    <cellStyle name="見出し 2 2" xfId="106" xr:uid="{00000000-0005-0000-0000-00005F000000}"/>
    <cellStyle name="見出し 2 3" xfId="107" xr:uid="{00000000-0005-0000-0000-000060000000}"/>
    <cellStyle name="見出し 3 2" xfId="108" xr:uid="{00000000-0005-0000-0000-000061000000}"/>
    <cellStyle name="見出し 3 3" xfId="109" xr:uid="{00000000-0005-0000-0000-000062000000}"/>
    <cellStyle name="見出し 4 2" xfId="110" xr:uid="{00000000-0005-0000-0000-000063000000}"/>
    <cellStyle name="見出し 4 3" xfId="111" xr:uid="{00000000-0005-0000-0000-000064000000}"/>
    <cellStyle name="集計 2" xfId="112" xr:uid="{00000000-0005-0000-0000-000065000000}"/>
    <cellStyle name="集計 3" xfId="113" xr:uid="{00000000-0005-0000-0000-000066000000}"/>
    <cellStyle name="出力 2" xfId="114" xr:uid="{00000000-0005-0000-0000-000067000000}"/>
    <cellStyle name="出力 3" xfId="115" xr:uid="{00000000-0005-0000-0000-000068000000}"/>
    <cellStyle name="説明文 2" xfId="116" xr:uid="{00000000-0005-0000-0000-000069000000}"/>
    <cellStyle name="説明文 3" xfId="117" xr:uid="{00000000-0005-0000-0000-00006A000000}"/>
    <cellStyle name="通貨 2" xfId="27" xr:uid="{00000000-0005-0000-0000-00006B000000}"/>
    <cellStyle name="入力 2" xfId="118" xr:uid="{00000000-0005-0000-0000-00006C000000}"/>
    <cellStyle name="入力 3" xfId="119" xr:uid="{00000000-0005-0000-0000-00006D000000}"/>
    <cellStyle name="標準" xfId="0" builtinId="0"/>
    <cellStyle name="標準 10" xfId="120" xr:uid="{00000000-0005-0000-0000-00006F000000}"/>
    <cellStyle name="標準 100" xfId="121" xr:uid="{00000000-0005-0000-0000-000070000000}"/>
    <cellStyle name="標準 101" xfId="122" xr:uid="{00000000-0005-0000-0000-000071000000}"/>
    <cellStyle name="標準 102" xfId="123" xr:uid="{00000000-0005-0000-0000-000072000000}"/>
    <cellStyle name="標準 103" xfId="124" xr:uid="{00000000-0005-0000-0000-000073000000}"/>
    <cellStyle name="標準 104" xfId="125" xr:uid="{00000000-0005-0000-0000-000074000000}"/>
    <cellStyle name="標準 105" xfId="126" xr:uid="{00000000-0005-0000-0000-000075000000}"/>
    <cellStyle name="標準 106" xfId="127" xr:uid="{00000000-0005-0000-0000-000076000000}"/>
    <cellStyle name="標準 107" xfId="128" xr:uid="{00000000-0005-0000-0000-000077000000}"/>
    <cellStyle name="標準 108" xfId="129" xr:uid="{00000000-0005-0000-0000-000078000000}"/>
    <cellStyle name="標準 109" xfId="130" xr:uid="{00000000-0005-0000-0000-000079000000}"/>
    <cellStyle name="標準 11" xfId="131" xr:uid="{00000000-0005-0000-0000-00007A000000}"/>
    <cellStyle name="標準 110" xfId="132" xr:uid="{00000000-0005-0000-0000-00007B000000}"/>
    <cellStyle name="標準 111" xfId="133" xr:uid="{00000000-0005-0000-0000-00007C000000}"/>
    <cellStyle name="標準 112" xfId="134" xr:uid="{00000000-0005-0000-0000-00007D000000}"/>
    <cellStyle name="標準 113" xfId="135" xr:uid="{00000000-0005-0000-0000-00007E000000}"/>
    <cellStyle name="標準 114" xfId="136" xr:uid="{00000000-0005-0000-0000-00007F000000}"/>
    <cellStyle name="標準 115" xfId="137" xr:uid="{00000000-0005-0000-0000-000080000000}"/>
    <cellStyle name="標準 116" xfId="138" xr:uid="{00000000-0005-0000-0000-000081000000}"/>
    <cellStyle name="標準 117" xfId="139" xr:uid="{00000000-0005-0000-0000-000082000000}"/>
    <cellStyle name="標準 118" xfId="140" xr:uid="{00000000-0005-0000-0000-000083000000}"/>
    <cellStyle name="標準 119" xfId="141" xr:uid="{00000000-0005-0000-0000-000084000000}"/>
    <cellStyle name="標準 12" xfId="142" xr:uid="{00000000-0005-0000-0000-000085000000}"/>
    <cellStyle name="標準 120" xfId="143" xr:uid="{00000000-0005-0000-0000-000086000000}"/>
    <cellStyle name="標準 121" xfId="144" xr:uid="{00000000-0005-0000-0000-000087000000}"/>
    <cellStyle name="標準 122" xfId="145" xr:uid="{00000000-0005-0000-0000-000088000000}"/>
    <cellStyle name="標準 123" xfId="146" xr:uid="{00000000-0005-0000-0000-000089000000}"/>
    <cellStyle name="標準 124" xfId="147" xr:uid="{00000000-0005-0000-0000-00008A000000}"/>
    <cellStyle name="標準 125" xfId="148" xr:uid="{00000000-0005-0000-0000-00008B000000}"/>
    <cellStyle name="標準 126" xfId="149" xr:uid="{00000000-0005-0000-0000-00008C000000}"/>
    <cellStyle name="標準 127" xfId="150" xr:uid="{00000000-0005-0000-0000-00008D000000}"/>
    <cellStyle name="標準 128" xfId="151" xr:uid="{00000000-0005-0000-0000-00008E000000}"/>
    <cellStyle name="標準 129" xfId="152" xr:uid="{00000000-0005-0000-0000-00008F000000}"/>
    <cellStyle name="標準 13" xfId="153" xr:uid="{00000000-0005-0000-0000-000090000000}"/>
    <cellStyle name="標準 130" xfId="154" xr:uid="{00000000-0005-0000-0000-000091000000}"/>
    <cellStyle name="標準 131" xfId="155" xr:uid="{00000000-0005-0000-0000-000092000000}"/>
    <cellStyle name="標準 131 2" xfId="156" xr:uid="{00000000-0005-0000-0000-000093000000}"/>
    <cellStyle name="標準 132" xfId="157" xr:uid="{00000000-0005-0000-0000-000094000000}"/>
    <cellStyle name="標準 132 2" xfId="158" xr:uid="{00000000-0005-0000-0000-000095000000}"/>
    <cellStyle name="標準 133" xfId="159" xr:uid="{00000000-0005-0000-0000-000096000000}"/>
    <cellStyle name="標準 133 2" xfId="160" xr:uid="{00000000-0005-0000-0000-000097000000}"/>
    <cellStyle name="標準 134" xfId="161" xr:uid="{00000000-0005-0000-0000-000098000000}"/>
    <cellStyle name="標準 134 2" xfId="162" xr:uid="{00000000-0005-0000-0000-000099000000}"/>
    <cellStyle name="標準 135" xfId="163" xr:uid="{00000000-0005-0000-0000-00009A000000}"/>
    <cellStyle name="標準 135 2" xfId="164" xr:uid="{00000000-0005-0000-0000-00009B000000}"/>
    <cellStyle name="標準 136" xfId="165" xr:uid="{00000000-0005-0000-0000-00009C000000}"/>
    <cellStyle name="標準 136 2" xfId="166" xr:uid="{00000000-0005-0000-0000-00009D000000}"/>
    <cellStyle name="標準 137" xfId="167" xr:uid="{00000000-0005-0000-0000-00009E000000}"/>
    <cellStyle name="標準 137 2" xfId="168" xr:uid="{00000000-0005-0000-0000-00009F000000}"/>
    <cellStyle name="標準 138" xfId="169" xr:uid="{00000000-0005-0000-0000-0000A0000000}"/>
    <cellStyle name="標準 138 2" xfId="170" xr:uid="{00000000-0005-0000-0000-0000A1000000}"/>
    <cellStyle name="標準 139" xfId="171" xr:uid="{00000000-0005-0000-0000-0000A2000000}"/>
    <cellStyle name="標準 139 2" xfId="172" xr:uid="{00000000-0005-0000-0000-0000A3000000}"/>
    <cellStyle name="標準 14" xfId="173" xr:uid="{00000000-0005-0000-0000-0000A4000000}"/>
    <cellStyle name="標準 140" xfId="174" xr:uid="{00000000-0005-0000-0000-0000A5000000}"/>
    <cellStyle name="標準 140 2" xfId="175" xr:uid="{00000000-0005-0000-0000-0000A6000000}"/>
    <cellStyle name="標準 141" xfId="176" xr:uid="{00000000-0005-0000-0000-0000A7000000}"/>
    <cellStyle name="標準 141 2" xfId="271" xr:uid="{915786DE-7415-4B6A-ACAE-291704F25881}"/>
    <cellStyle name="標準 142" xfId="268" xr:uid="{00000000-0005-0000-0000-0000A8000000}"/>
    <cellStyle name="標準 15" xfId="177" xr:uid="{00000000-0005-0000-0000-0000A9000000}"/>
    <cellStyle name="標準 16" xfId="178" xr:uid="{00000000-0005-0000-0000-0000AA000000}"/>
    <cellStyle name="標準 17" xfId="179" xr:uid="{00000000-0005-0000-0000-0000AB000000}"/>
    <cellStyle name="標準 18" xfId="180" xr:uid="{00000000-0005-0000-0000-0000AC000000}"/>
    <cellStyle name="標準 19" xfId="181" xr:uid="{00000000-0005-0000-0000-0000AD000000}"/>
    <cellStyle name="標準 2" xfId="1" xr:uid="{00000000-0005-0000-0000-0000AE000000}"/>
    <cellStyle name="標準 2 2" xfId="7" xr:uid="{00000000-0005-0000-0000-0000AF000000}"/>
    <cellStyle name="標準 2 2 2" xfId="182" xr:uid="{00000000-0005-0000-0000-0000B0000000}"/>
    <cellStyle name="標準 2 2 3" xfId="269" xr:uid="{00000000-0005-0000-0000-0000B1000000}"/>
    <cellStyle name="標準 2 3" xfId="30" xr:uid="{00000000-0005-0000-0000-0000B2000000}"/>
    <cellStyle name="標準 20" xfId="183" xr:uid="{00000000-0005-0000-0000-0000B3000000}"/>
    <cellStyle name="標準 21" xfId="184" xr:uid="{00000000-0005-0000-0000-0000B4000000}"/>
    <cellStyle name="標準 22" xfId="185" xr:uid="{00000000-0005-0000-0000-0000B5000000}"/>
    <cellStyle name="標準 23" xfId="186" xr:uid="{00000000-0005-0000-0000-0000B6000000}"/>
    <cellStyle name="標準 24" xfId="187" xr:uid="{00000000-0005-0000-0000-0000B7000000}"/>
    <cellStyle name="標準 25" xfId="188" xr:uid="{00000000-0005-0000-0000-0000B8000000}"/>
    <cellStyle name="標準 26" xfId="189" xr:uid="{00000000-0005-0000-0000-0000B9000000}"/>
    <cellStyle name="標準 27" xfId="190" xr:uid="{00000000-0005-0000-0000-0000BA000000}"/>
    <cellStyle name="標準 28" xfId="191" xr:uid="{00000000-0005-0000-0000-0000BB000000}"/>
    <cellStyle name="標準 29" xfId="192" xr:uid="{00000000-0005-0000-0000-0000BC000000}"/>
    <cellStyle name="標準 3" xfId="6" xr:uid="{00000000-0005-0000-0000-0000BD000000}"/>
    <cellStyle name="標準 3 2" xfId="21" xr:uid="{00000000-0005-0000-0000-0000BE000000}"/>
    <cellStyle name="標準 3 3" xfId="270" xr:uid="{271894B4-5892-4DD9-A645-CF3313054180}"/>
    <cellStyle name="標準 30" xfId="193" xr:uid="{00000000-0005-0000-0000-0000BF000000}"/>
    <cellStyle name="標準 31" xfId="194" xr:uid="{00000000-0005-0000-0000-0000C0000000}"/>
    <cellStyle name="標準 32" xfId="195" xr:uid="{00000000-0005-0000-0000-0000C1000000}"/>
    <cellStyle name="標準 33" xfId="196" xr:uid="{00000000-0005-0000-0000-0000C2000000}"/>
    <cellStyle name="標準 34" xfId="197" xr:uid="{00000000-0005-0000-0000-0000C3000000}"/>
    <cellStyle name="標準 35" xfId="198" xr:uid="{00000000-0005-0000-0000-0000C4000000}"/>
    <cellStyle name="標準 36" xfId="199" xr:uid="{00000000-0005-0000-0000-0000C5000000}"/>
    <cellStyle name="標準 37" xfId="200" xr:uid="{00000000-0005-0000-0000-0000C6000000}"/>
    <cellStyle name="標準 38" xfId="201" xr:uid="{00000000-0005-0000-0000-0000C7000000}"/>
    <cellStyle name="標準 39" xfId="202" xr:uid="{00000000-0005-0000-0000-0000C8000000}"/>
    <cellStyle name="標準 4" xfId="10" xr:uid="{00000000-0005-0000-0000-0000C9000000}"/>
    <cellStyle name="標準 4 2" xfId="203" xr:uid="{00000000-0005-0000-0000-0000CA000000}"/>
    <cellStyle name="標準 4 3" xfId="272" xr:uid="{44ECC2FD-8A1C-4A5E-BE51-BBE2543C8DA7}"/>
    <cellStyle name="標準 40" xfId="204" xr:uid="{00000000-0005-0000-0000-0000CB000000}"/>
    <cellStyle name="標準 41" xfId="205" xr:uid="{00000000-0005-0000-0000-0000CC000000}"/>
    <cellStyle name="標準 42" xfId="206" xr:uid="{00000000-0005-0000-0000-0000CD000000}"/>
    <cellStyle name="標準 43" xfId="207" xr:uid="{00000000-0005-0000-0000-0000CE000000}"/>
    <cellStyle name="標準 44" xfId="208" xr:uid="{00000000-0005-0000-0000-0000CF000000}"/>
    <cellStyle name="標準 45" xfId="209" xr:uid="{00000000-0005-0000-0000-0000D0000000}"/>
    <cellStyle name="標準 46" xfId="210" xr:uid="{00000000-0005-0000-0000-0000D1000000}"/>
    <cellStyle name="標準 47" xfId="211" xr:uid="{00000000-0005-0000-0000-0000D2000000}"/>
    <cellStyle name="標準 48" xfId="212" xr:uid="{00000000-0005-0000-0000-0000D3000000}"/>
    <cellStyle name="標準 49" xfId="213" xr:uid="{00000000-0005-0000-0000-0000D4000000}"/>
    <cellStyle name="標準 5" xfId="11" xr:uid="{00000000-0005-0000-0000-0000D5000000}"/>
    <cellStyle name="標準 5 2" xfId="273" xr:uid="{3C4FAA53-486D-4CFB-A744-5F4B4B8698DB}"/>
    <cellStyle name="標準 50" xfId="214" xr:uid="{00000000-0005-0000-0000-0000D6000000}"/>
    <cellStyle name="標準 51" xfId="215" xr:uid="{00000000-0005-0000-0000-0000D7000000}"/>
    <cellStyle name="標準 52" xfId="216" xr:uid="{00000000-0005-0000-0000-0000D8000000}"/>
    <cellStyle name="標準 53" xfId="217" xr:uid="{00000000-0005-0000-0000-0000D9000000}"/>
    <cellStyle name="標準 54" xfId="218" xr:uid="{00000000-0005-0000-0000-0000DA000000}"/>
    <cellStyle name="標準 55" xfId="219" xr:uid="{00000000-0005-0000-0000-0000DB000000}"/>
    <cellStyle name="標準 56" xfId="220" xr:uid="{00000000-0005-0000-0000-0000DC000000}"/>
    <cellStyle name="標準 57" xfId="221" xr:uid="{00000000-0005-0000-0000-0000DD000000}"/>
    <cellStyle name="標準 58" xfId="222" xr:uid="{00000000-0005-0000-0000-0000DE000000}"/>
    <cellStyle name="標準 59" xfId="223" xr:uid="{00000000-0005-0000-0000-0000DF000000}"/>
    <cellStyle name="標準 6" xfId="19" xr:uid="{00000000-0005-0000-0000-0000E0000000}"/>
    <cellStyle name="標準 60" xfId="224" xr:uid="{00000000-0005-0000-0000-0000E1000000}"/>
    <cellStyle name="標準 61" xfId="225" xr:uid="{00000000-0005-0000-0000-0000E2000000}"/>
    <cellStyle name="標準 62" xfId="226" xr:uid="{00000000-0005-0000-0000-0000E3000000}"/>
    <cellStyle name="標準 63" xfId="227" xr:uid="{00000000-0005-0000-0000-0000E4000000}"/>
    <cellStyle name="標準 64" xfId="228" xr:uid="{00000000-0005-0000-0000-0000E5000000}"/>
    <cellStyle name="標準 65" xfId="229" xr:uid="{00000000-0005-0000-0000-0000E6000000}"/>
    <cellStyle name="標準 66" xfId="230" xr:uid="{00000000-0005-0000-0000-0000E7000000}"/>
    <cellStyle name="標準 67" xfId="231" xr:uid="{00000000-0005-0000-0000-0000E8000000}"/>
    <cellStyle name="標準 68" xfId="232" xr:uid="{00000000-0005-0000-0000-0000E9000000}"/>
    <cellStyle name="標準 69" xfId="233" xr:uid="{00000000-0005-0000-0000-0000EA000000}"/>
    <cellStyle name="標準 7" xfId="20" xr:uid="{00000000-0005-0000-0000-0000EB000000}"/>
    <cellStyle name="標準 70" xfId="234" xr:uid="{00000000-0005-0000-0000-0000EC000000}"/>
    <cellStyle name="標準 71" xfId="235" xr:uid="{00000000-0005-0000-0000-0000ED000000}"/>
    <cellStyle name="標準 72" xfId="236" xr:uid="{00000000-0005-0000-0000-0000EE000000}"/>
    <cellStyle name="標準 73" xfId="237" xr:uid="{00000000-0005-0000-0000-0000EF000000}"/>
    <cellStyle name="標準 74" xfId="238" xr:uid="{00000000-0005-0000-0000-0000F0000000}"/>
    <cellStyle name="標準 75" xfId="239" xr:uid="{00000000-0005-0000-0000-0000F1000000}"/>
    <cellStyle name="標準 76" xfId="240" xr:uid="{00000000-0005-0000-0000-0000F2000000}"/>
    <cellStyle name="標準 77" xfId="241" xr:uid="{00000000-0005-0000-0000-0000F3000000}"/>
    <cellStyle name="標準 78" xfId="242" xr:uid="{00000000-0005-0000-0000-0000F4000000}"/>
    <cellStyle name="標準 79" xfId="243" xr:uid="{00000000-0005-0000-0000-0000F5000000}"/>
    <cellStyle name="標準 8" xfId="244" xr:uid="{00000000-0005-0000-0000-0000F6000000}"/>
    <cellStyle name="標準 80" xfId="245" xr:uid="{00000000-0005-0000-0000-0000F7000000}"/>
    <cellStyle name="標準 81" xfId="246" xr:uid="{00000000-0005-0000-0000-0000F8000000}"/>
    <cellStyle name="標準 82" xfId="247" xr:uid="{00000000-0005-0000-0000-0000F9000000}"/>
    <cellStyle name="標準 83" xfId="248" xr:uid="{00000000-0005-0000-0000-0000FA000000}"/>
    <cellStyle name="標準 84" xfId="249" xr:uid="{00000000-0005-0000-0000-0000FB000000}"/>
    <cellStyle name="標準 85" xfId="250" xr:uid="{00000000-0005-0000-0000-0000FC000000}"/>
    <cellStyle name="標準 86" xfId="251" xr:uid="{00000000-0005-0000-0000-0000FD000000}"/>
    <cellStyle name="標準 87" xfId="252" xr:uid="{00000000-0005-0000-0000-0000FE000000}"/>
    <cellStyle name="標準 88" xfId="253" xr:uid="{00000000-0005-0000-0000-0000FF000000}"/>
    <cellStyle name="標準 89" xfId="254" xr:uid="{00000000-0005-0000-0000-000000010000}"/>
    <cellStyle name="標準 9" xfId="255" xr:uid="{00000000-0005-0000-0000-000001010000}"/>
    <cellStyle name="標準 90" xfId="256" xr:uid="{00000000-0005-0000-0000-000002010000}"/>
    <cellStyle name="標準 91" xfId="257" xr:uid="{00000000-0005-0000-0000-000003010000}"/>
    <cellStyle name="標準 92" xfId="258" xr:uid="{00000000-0005-0000-0000-000004010000}"/>
    <cellStyle name="標準 93" xfId="259" xr:uid="{00000000-0005-0000-0000-000005010000}"/>
    <cellStyle name="標準 94" xfId="260" xr:uid="{00000000-0005-0000-0000-000006010000}"/>
    <cellStyle name="標準 95" xfId="261" xr:uid="{00000000-0005-0000-0000-000007010000}"/>
    <cellStyle name="標準 96" xfId="262" xr:uid="{00000000-0005-0000-0000-000008010000}"/>
    <cellStyle name="標準 97" xfId="263" xr:uid="{00000000-0005-0000-0000-000009010000}"/>
    <cellStyle name="標準 98" xfId="264" xr:uid="{00000000-0005-0000-0000-00000A010000}"/>
    <cellStyle name="標準 99" xfId="265" xr:uid="{00000000-0005-0000-0000-00000B010000}"/>
    <cellStyle name="良い 2" xfId="266" xr:uid="{00000000-0005-0000-0000-00000C010000}"/>
    <cellStyle name="良い 3" xfId="267" xr:uid="{00000000-0005-0000-0000-00000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14</xdr:row>
      <xdr:rowOff>0</xdr:rowOff>
    </xdr:from>
    <xdr:to>
      <xdr:col>3</xdr:col>
      <xdr:colOff>77933</xdr:colOff>
      <xdr:row>15</xdr:row>
      <xdr:rowOff>11257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3C16E5A-ED1F-449B-A896-16B955117781}"/>
            </a:ext>
          </a:extLst>
        </xdr:cNvPr>
        <xdr:cNvSpPr txBox="1">
          <a:spLocks noChangeArrowheads="1"/>
        </xdr:cNvSpPr>
      </xdr:nvSpPr>
      <xdr:spPr bwMode="auto">
        <a:xfrm>
          <a:off x="3228975" y="2286000"/>
          <a:ext cx="192233" cy="201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14</xdr:row>
      <xdr:rowOff>0</xdr:rowOff>
    </xdr:from>
    <xdr:to>
      <xdr:col>3</xdr:col>
      <xdr:colOff>77933</xdr:colOff>
      <xdr:row>15</xdr:row>
      <xdr:rowOff>11257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AF1EAE4-D4BC-4D56-A600-43313F0A978A}"/>
            </a:ext>
          </a:extLst>
        </xdr:cNvPr>
        <xdr:cNvSpPr txBox="1">
          <a:spLocks noChangeArrowheads="1"/>
        </xdr:cNvSpPr>
      </xdr:nvSpPr>
      <xdr:spPr bwMode="auto">
        <a:xfrm>
          <a:off x="3228975" y="2286000"/>
          <a:ext cx="192233" cy="201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D5342-75EC-4F4F-BFA0-3379978ECAE5}">
  <dimension ref="A1:A49"/>
  <sheetViews>
    <sheetView tabSelected="1" zoomScale="115" zoomScaleNormal="115" workbookViewId="0">
      <selection activeCell="I13" sqref="I13"/>
    </sheetView>
  </sheetViews>
  <sheetFormatPr defaultRowHeight="13.5" x14ac:dyDescent="0.15"/>
  <sheetData>
    <row r="1" spans="1:1" x14ac:dyDescent="0.15">
      <c r="A1" t="s">
        <v>792</v>
      </c>
    </row>
    <row r="2" spans="1:1" x14ac:dyDescent="0.15">
      <c r="A2" s="429" t="s">
        <v>794</v>
      </c>
    </row>
    <row r="3" spans="1:1" x14ac:dyDescent="0.15">
      <c r="A3" s="429" t="s">
        <v>795</v>
      </c>
    </row>
    <row r="4" spans="1:1" x14ac:dyDescent="0.15">
      <c r="A4" s="429" t="s">
        <v>796</v>
      </c>
    </row>
    <row r="5" spans="1:1" x14ac:dyDescent="0.15">
      <c r="A5" s="429" t="s">
        <v>797</v>
      </c>
    </row>
    <row r="6" spans="1:1" x14ac:dyDescent="0.15">
      <c r="A6" s="429" t="s">
        <v>798</v>
      </c>
    </row>
    <row r="7" spans="1:1" x14ac:dyDescent="0.15">
      <c r="A7" s="429" t="s">
        <v>799</v>
      </c>
    </row>
    <row r="8" spans="1:1" x14ac:dyDescent="0.15">
      <c r="A8" s="429" t="s">
        <v>800</v>
      </c>
    </row>
    <row r="9" spans="1:1" x14ac:dyDescent="0.15">
      <c r="A9" s="429" t="s">
        <v>801</v>
      </c>
    </row>
    <row r="10" spans="1:1" x14ac:dyDescent="0.15">
      <c r="A10" s="429" t="s">
        <v>802</v>
      </c>
    </row>
    <row r="11" spans="1:1" x14ac:dyDescent="0.15">
      <c r="A11" s="429" t="s">
        <v>803</v>
      </c>
    </row>
    <row r="12" spans="1:1" x14ac:dyDescent="0.15">
      <c r="A12" s="429" t="s">
        <v>804</v>
      </c>
    </row>
    <row r="13" spans="1:1" x14ac:dyDescent="0.15">
      <c r="A13" s="429" t="s">
        <v>805</v>
      </c>
    </row>
    <row r="14" spans="1:1" x14ac:dyDescent="0.15">
      <c r="A14" s="429" t="s">
        <v>806</v>
      </c>
    </row>
    <row r="15" spans="1:1" x14ac:dyDescent="0.15">
      <c r="A15" s="429" t="s">
        <v>807</v>
      </c>
    </row>
    <row r="16" spans="1:1" x14ac:dyDescent="0.15">
      <c r="A16" s="429" t="s">
        <v>808</v>
      </c>
    </row>
    <row r="17" spans="1:1" x14ac:dyDescent="0.15">
      <c r="A17" s="429" t="s">
        <v>809</v>
      </c>
    </row>
    <row r="18" spans="1:1" x14ac:dyDescent="0.15">
      <c r="A18" s="429" t="s">
        <v>810</v>
      </c>
    </row>
    <row r="19" spans="1:1" x14ac:dyDescent="0.15">
      <c r="A19" s="429" t="s">
        <v>811</v>
      </c>
    </row>
    <row r="20" spans="1:1" x14ac:dyDescent="0.15">
      <c r="A20" s="429" t="s">
        <v>812</v>
      </c>
    </row>
    <row r="21" spans="1:1" x14ac:dyDescent="0.15">
      <c r="A21" s="429" t="s">
        <v>813</v>
      </c>
    </row>
    <row r="22" spans="1:1" x14ac:dyDescent="0.15">
      <c r="A22" s="429" t="s">
        <v>814</v>
      </c>
    </row>
    <row r="23" spans="1:1" x14ac:dyDescent="0.15">
      <c r="A23" s="429" t="s">
        <v>815</v>
      </c>
    </row>
    <row r="24" spans="1:1" x14ac:dyDescent="0.15">
      <c r="A24" s="429" t="s">
        <v>816</v>
      </c>
    </row>
    <row r="25" spans="1:1" x14ac:dyDescent="0.15">
      <c r="A25" s="429" t="s">
        <v>817</v>
      </c>
    </row>
    <row r="26" spans="1:1" x14ac:dyDescent="0.15">
      <c r="A26" s="429" t="s">
        <v>818</v>
      </c>
    </row>
    <row r="27" spans="1:1" x14ac:dyDescent="0.15">
      <c r="A27" s="429" t="s">
        <v>819</v>
      </c>
    </row>
    <row r="28" spans="1:1" x14ac:dyDescent="0.15">
      <c r="A28" s="429" t="s">
        <v>820</v>
      </c>
    </row>
    <row r="29" spans="1:1" x14ac:dyDescent="0.15">
      <c r="A29" s="429" t="s">
        <v>821</v>
      </c>
    </row>
    <row r="30" spans="1:1" x14ac:dyDescent="0.15">
      <c r="A30" s="429" t="s">
        <v>822</v>
      </c>
    </row>
    <row r="31" spans="1:1" x14ac:dyDescent="0.15">
      <c r="A31" s="429" t="s">
        <v>823</v>
      </c>
    </row>
    <row r="32" spans="1:1" x14ac:dyDescent="0.15">
      <c r="A32" s="429" t="s">
        <v>824</v>
      </c>
    </row>
    <row r="33" spans="1:1" x14ac:dyDescent="0.15">
      <c r="A33" s="429" t="s">
        <v>825</v>
      </c>
    </row>
    <row r="34" spans="1:1" x14ac:dyDescent="0.15">
      <c r="A34" s="429" t="s">
        <v>826</v>
      </c>
    </row>
    <row r="35" spans="1:1" x14ac:dyDescent="0.15">
      <c r="A35" s="429" t="s">
        <v>827</v>
      </c>
    </row>
    <row r="36" spans="1:1" x14ac:dyDescent="0.15">
      <c r="A36" s="429" t="s">
        <v>828</v>
      </c>
    </row>
    <row r="37" spans="1:1" x14ac:dyDescent="0.15">
      <c r="A37" s="429" t="s">
        <v>829</v>
      </c>
    </row>
    <row r="38" spans="1:1" x14ac:dyDescent="0.15">
      <c r="A38" s="429" t="s">
        <v>830</v>
      </c>
    </row>
    <row r="39" spans="1:1" x14ac:dyDescent="0.15">
      <c r="A39" s="429" t="s">
        <v>831</v>
      </c>
    </row>
    <row r="40" spans="1:1" x14ac:dyDescent="0.15">
      <c r="A40" s="429" t="s">
        <v>832</v>
      </c>
    </row>
    <row r="41" spans="1:1" x14ac:dyDescent="0.15">
      <c r="A41" s="429" t="s">
        <v>833</v>
      </c>
    </row>
    <row r="42" spans="1:1" x14ac:dyDescent="0.15">
      <c r="A42" s="429" t="s">
        <v>834</v>
      </c>
    </row>
    <row r="43" spans="1:1" x14ac:dyDescent="0.15">
      <c r="A43" s="429" t="s">
        <v>835</v>
      </c>
    </row>
    <row r="44" spans="1:1" x14ac:dyDescent="0.15">
      <c r="A44" s="429" t="s">
        <v>836</v>
      </c>
    </row>
    <row r="45" spans="1:1" x14ac:dyDescent="0.15">
      <c r="A45" s="429" t="s">
        <v>837</v>
      </c>
    </row>
    <row r="46" spans="1:1" x14ac:dyDescent="0.15">
      <c r="A46" s="429" t="s">
        <v>838</v>
      </c>
    </row>
    <row r="47" spans="1:1" x14ac:dyDescent="0.15">
      <c r="A47" s="429" t="s">
        <v>839</v>
      </c>
    </row>
    <row r="48" spans="1:1" x14ac:dyDescent="0.15">
      <c r="A48" s="429" t="s">
        <v>840</v>
      </c>
    </row>
    <row r="49" spans="1:1" x14ac:dyDescent="0.15">
      <c r="A49" s="429" t="s">
        <v>841</v>
      </c>
    </row>
  </sheetData>
  <phoneticPr fontId="2"/>
  <hyperlinks>
    <hyperlink ref="A2" location="'10-1'!A1" display="10-1. 市内教育機関の状況" xr:uid="{6765FE4B-7D99-4F84-ABC0-46B70F5223AD}"/>
    <hyperlink ref="A3" location="'10-2'!A1" display="10-2. 幼稚園の状況" xr:uid="{C91A0FDA-7E22-44A8-AE2D-84B59993A9F8}"/>
    <hyperlink ref="A4" location="'10-3'!A1" display="10-3. 認定こども園（１号）の状況" xr:uid="{C67C41FF-1C0B-4FD7-9390-7005371D4712}"/>
    <hyperlink ref="A5" location="'10-4'!A1" display="10-4. 市立小学校の状況" xr:uid="{D411C025-2449-47A9-8917-9C14FFA5E9E8}"/>
    <hyperlink ref="A6" location="'10-5'!A1" display="10-5. 市立小学校別児童数・学級数・児童１人当り施設面積" xr:uid="{02F1CCC4-262B-4DE7-9959-497C01426C99}"/>
    <hyperlink ref="A7" location="'10-6'!A1" display="10-6. 特別支援教育の状況" xr:uid="{65ACAF5A-A9CC-4BF8-8AD7-AB5BB8A99E38}"/>
    <hyperlink ref="A8" location="'10-7'!A1" display="10-7. 市立中学校の状況" xr:uid="{6A3C73A8-7A19-4624-B0EE-1106939BA278}"/>
    <hyperlink ref="A9" location="'10-8'!A1" display="10-8. 市立中学校別生徒数・学級数・生徒１人当り施設面積" xr:uid="{5FA874C6-CA79-41DC-A325-D00841CA9BED}"/>
    <hyperlink ref="A10" location="'10-9'!A1" display="10-9. 市立小・中学校児童・生徒１人当りの教育費（公費負担分）" xr:uid="{3A33B78B-DAAF-4EB6-ABAC-B4731FB3E5A4}"/>
    <hyperlink ref="A11" location="'10-10'!A1" display="10-10. 市立小・中学校就学援助費受給者数" xr:uid="{38921B05-7033-4828-9E1E-2ABB931EDA1D}"/>
    <hyperlink ref="A12" location="'10-11'!A1" display="10-11. 市立中学校卒業者の進路状況" xr:uid="{89F19F9F-6FF1-44C4-85B4-A8A6EB7B8C7A}"/>
    <hyperlink ref="A13" location="'10-12'!A1" display="10-12. 市立小・中学校保健関係職員数" xr:uid="{3C598435-6F57-4796-A677-64C4C1B288F6}"/>
    <hyperlink ref="A14" location="'10-13'!A1" display="10-13. 市立小・中学校児童・生徒の体位平均値" xr:uid="{F320A3BA-A658-428A-A9BE-9A3D74017F32}"/>
    <hyperlink ref="A15" location="'10-14'!A1" display="10-14. 学校給食センターの概要" xr:uid="{99A3067F-859E-4F66-B4B8-972293EF95D1}"/>
    <hyperlink ref="A16" location="'10-15'!A1" display="10-15. 学校給食の実施状況" xr:uid="{8F970C01-DBAE-44D3-BB2B-32CB74F3E920}"/>
    <hyperlink ref="A17" location="'10-16'!A1" display="10-16. １人１食当りの給食基準額" xr:uid="{77C8EDF3-DFE4-40C9-85FD-7E03B177F941}"/>
    <hyperlink ref="A18" location="'10-17'!A1" display="10-17. 市内の高等学校の状況" xr:uid="{CB77E21A-C970-4324-A2EE-65F05B29E17C}"/>
    <hyperlink ref="A19" location="'10-18'!A1" display="10-18. 市内高等学校別入学者・生徒数・教員数" xr:uid="{ECA0B64B-3E3D-42F4-9CB2-E8D5D30A91BF}"/>
    <hyperlink ref="A20" location="'10-19(1)'!A1" display="10-19. 市内の大学の概況　（1）文教大学" xr:uid="{AB71F742-9205-47D0-8EE7-9FECAC4707FF}"/>
    <hyperlink ref="A21" location="'10-19(2)'!A1" display="10-19. 市内の大学の概況　（2）埼玉県立大学" xr:uid="{1D56B0F3-D77C-437D-9F38-6628CBF92F93}"/>
    <hyperlink ref="A22" location="'10-19(3)'!A1" display="10-19. 市内の大学の概況　（3）埼玉東萌短期大学" xr:uid="{12287E24-96CD-4FFF-B1EF-B3764D357A8C}"/>
    <hyperlink ref="A23" location="'10-20'!A1" display="10-20. 生涯学習施設等の概要" xr:uid="{9B4262EB-50DF-4721-B87C-04360CBAF6A4}"/>
    <hyperlink ref="A24" location="'10-21'!A1" display="10-21. 越谷コミュニティセンター施設の概要" xr:uid="{86B6289C-BB48-45FF-94DF-8321AA84B7CA}"/>
    <hyperlink ref="A25" location="'10-22'!A1" display="10-22. 地区センター・公民館利用状況" xr:uid="{2907BC54-333F-456A-93EE-10FB18876DCC}"/>
    <hyperlink ref="A26" location="'10-23'!A1" display="10-23. 地区センター・公民館別利用状況" xr:uid="{2ED369A7-C72D-43AA-AF8A-3EB91CF3D2A6}"/>
    <hyperlink ref="A27" location="'10-24'!A1" display="10-24. 越谷コミュニティセンター利用状況" xr:uid="{82BB05C4-CF68-455D-B762-EC25CC0B7AB9}"/>
    <hyperlink ref="A28" location="'10-25'!A1" display="10-25. 交流館別利用状況" xr:uid="{724EAD57-A1A1-4BC0-A2E6-B1A657DAB735}"/>
    <hyperlink ref="A29" location="'10-26'!A1" display="10-26. 北部市民会館利用状況" xr:uid="{E900B8B1-7281-411B-8333-460FBE4E597A}"/>
    <hyperlink ref="A30" location="'10-27'!A1" display="10-27. 中央市民会館利用状況" xr:uid="{303D2245-9631-4DEE-97B5-D6088F43E6C2}"/>
    <hyperlink ref="A31" location="'10-28'!A1" display="10-28. 市民活動支援センター利用状況" xr:uid="{A799B26B-F918-420B-9472-30428BD7696E}"/>
    <hyperlink ref="A32" location="'10-29'!A1" display="10-29. 日本文化伝承の館「こしがや能楽堂」利用状況" xr:uid="{3A28903A-2BF9-4EA6-BEAD-64EF4DC27255}"/>
    <hyperlink ref="A33" location="'10-30'!A1" display="10-30. 図書館分類別蔵書冊数" xr:uid="{1DCD7477-E2E7-4CBB-AE84-0735910A6145}"/>
    <hyperlink ref="A34" location="'10-31'!A1" display="10-31. 図書館サービス指標" xr:uid="{FBA97DA3-3FA4-413C-8D6D-E8FEE13F0550}"/>
    <hyperlink ref="A35" location="'10-32(1)'!A1" display="10-32. 図書館利用状況　（1）本　館" xr:uid="{C84D3A78-F8F3-434E-A452-EA9120EF3006}"/>
    <hyperlink ref="A36" location="'10-32(2)'!A1" display="10-32. 図書館利用状況　（2）北部市民会館図書室" xr:uid="{9E4966EE-B6E2-4AF9-B55F-01EA93252DEB}"/>
    <hyperlink ref="A37" location="'10-32(3)'!A1" display="10-32. 図書館利用状況　（3）南部図書室" xr:uid="{76646AC9-9149-42F6-8DB3-912B27E417DB}"/>
    <hyperlink ref="A38" location="'10-32(4)'!A1" display="10-32. 図書館利用状況　（4）中央図書室" xr:uid="{8D91F8CF-8CE1-474D-8A3F-F18BBF3EE6FD}"/>
    <hyperlink ref="A39" location="'10-32(5)'!A1" display="10-32. 図書館利用状況　（5）団体貸出（配本所を含む）" xr:uid="{6FC8DECE-914D-4169-A5E4-3FEF0F58E6CB}"/>
    <hyperlink ref="A40" location="'10-33'!A1" display="10-33. 移動図書館「しらこばと号」利用状況" xr:uid="{D2016E98-B44D-45DF-805D-38437AE70FF4}"/>
    <hyperlink ref="A41" location="'10-34(1)'!A1" display="10-34. 科学技術体験センター「ミラクル」利用状況　（1）入館者数" xr:uid="{5235A18C-DA53-4C38-880E-E27C9D67A06C}"/>
    <hyperlink ref="A42" location="'10-34(2)'!A1" display="10-34. 科学技術体験センター「ミラクル」利用状況　（2）事業体験者数" xr:uid="{257132B4-367E-415D-B05B-6EDF016C6304}"/>
    <hyperlink ref="A43" location="'10-35'!A1" display="10-35. 分収造林「越谷市ふれあいの森」" xr:uid="{5FD20442-A6CD-4961-8AA8-5438AE24B7DE}"/>
    <hyperlink ref="A44" location="'10-36'!A1" display="10-36. 越谷市の文化財件数" xr:uid="{3405A97D-1A48-44C8-9F10-80F81AF0D1CB}"/>
    <hyperlink ref="A45" location="'10-37(1)'!A1" display="10-37. 体育施設の利用状況　（1）野球場" xr:uid="{8D892EF8-A4CD-4A31-BB45-F6107A669250}"/>
    <hyperlink ref="A46" location="'10-37(2)'!A1" display="10-37. 体育施設の利用状況　（2）庭球場" xr:uid="{0C04C6E9-4557-4555-BDF8-1828A8D8ABD8}"/>
    <hyperlink ref="A47" location="'10-37(3)'!A1" display="10-37. 体育施設の利用状況　（3）体育館" xr:uid="{8F3E364D-0063-41B0-97E2-A7DAF6CE4A3C}"/>
    <hyperlink ref="A48" location="'10-37(4)'!A1" display="10-37. 体育施設の利用状況　（4）市民プール" xr:uid="{F64A8E9C-D190-4E80-AD24-385736CED2EA}"/>
    <hyperlink ref="A49" location="'10-37(5)'!A1" display="10-37. 体育施設の利用状況　（5）その他の体育施設" xr:uid="{032B2568-95E6-418C-ADEA-6161004C0AB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59678-1E8D-4694-ADFD-3C35646656F1}">
  <sheetPr codeName="Sheet9"/>
  <dimension ref="A1:D8"/>
  <sheetViews>
    <sheetView zoomScale="110" zoomScaleNormal="110" workbookViewId="0"/>
  </sheetViews>
  <sheetFormatPr defaultColWidth="9.625" defaultRowHeight="15" customHeight="1" x14ac:dyDescent="0.15"/>
  <cols>
    <col min="1" max="1" width="22.625" style="98" customWidth="1"/>
    <col min="2" max="4" width="20.625" style="98" customWidth="1"/>
    <col min="5" max="16384" width="9.625" style="98"/>
  </cols>
  <sheetData>
    <row r="1" spans="1:4" ht="15" customHeight="1" x14ac:dyDescent="0.15">
      <c r="A1" s="430" t="s">
        <v>793</v>
      </c>
    </row>
    <row r="3" spans="1:4" ht="15" customHeight="1" x14ac:dyDescent="0.15">
      <c r="A3" s="97" t="s">
        <v>136</v>
      </c>
    </row>
    <row r="4" spans="1:4" s="99" customFormat="1" ht="15" customHeight="1" x14ac:dyDescent="0.15">
      <c r="D4" s="100" t="s">
        <v>137</v>
      </c>
    </row>
    <row r="5" spans="1:4" ht="15" customHeight="1" x14ac:dyDescent="0.15">
      <c r="A5" s="101"/>
      <c r="B5" s="102" t="s">
        <v>138</v>
      </c>
      <c r="C5" s="103" t="s">
        <v>139</v>
      </c>
      <c r="D5" s="103" t="s">
        <v>140</v>
      </c>
    </row>
    <row r="6" spans="1:4" ht="15" customHeight="1" x14ac:dyDescent="0.15">
      <c r="A6" s="104" t="s">
        <v>141</v>
      </c>
      <c r="B6" s="31">
        <v>265384</v>
      </c>
      <c r="C6" s="31">
        <v>275981</v>
      </c>
      <c r="D6" s="31">
        <v>381633</v>
      </c>
    </row>
    <row r="7" spans="1:4" ht="15" customHeight="1" x14ac:dyDescent="0.15">
      <c r="A7" s="105" t="s">
        <v>142</v>
      </c>
      <c r="B7" s="34">
        <v>232668</v>
      </c>
      <c r="C7" s="34">
        <v>252467</v>
      </c>
      <c r="D7" s="34">
        <v>457293</v>
      </c>
    </row>
    <row r="8" spans="1:4" ht="15" customHeight="1" x14ac:dyDescent="0.15">
      <c r="D8" s="106" t="s">
        <v>143</v>
      </c>
    </row>
  </sheetData>
  <phoneticPr fontId="2"/>
  <hyperlinks>
    <hyperlink ref="A1" location="目次!A1" display="目次へもどる" xr:uid="{704D0CC4-B614-420E-AC99-A5DAAC91897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copies="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E29FF-34E4-42CB-929C-0FE889EDBE35}">
  <sheetPr codeName="Sheet10"/>
  <dimension ref="A1:K18"/>
  <sheetViews>
    <sheetView zoomScale="110" zoomScaleNormal="110" workbookViewId="0"/>
  </sheetViews>
  <sheetFormatPr defaultColWidth="13" defaultRowHeight="15" customHeight="1" x14ac:dyDescent="0.15"/>
  <cols>
    <col min="1" max="1" width="19.125" style="98" customWidth="1"/>
    <col min="2" max="10" width="7.625" style="98" customWidth="1"/>
    <col min="11" max="16384" width="13" style="98"/>
  </cols>
  <sheetData>
    <row r="1" spans="1:11" ht="15" customHeight="1" x14ac:dyDescent="0.15">
      <c r="A1" s="430" t="s">
        <v>793</v>
      </c>
    </row>
    <row r="3" spans="1:11" ht="15" customHeight="1" x14ac:dyDescent="0.15">
      <c r="A3" s="97" t="s">
        <v>144</v>
      </c>
    </row>
    <row r="4" spans="1:11" s="99" customFormat="1" ht="15" customHeight="1" x14ac:dyDescent="0.15">
      <c r="C4" s="107"/>
      <c r="J4" s="108" t="s">
        <v>27</v>
      </c>
    </row>
    <row r="5" spans="1:11" s="99" customFormat="1" ht="15" customHeight="1" x14ac:dyDescent="0.15">
      <c r="A5" s="460" t="s">
        <v>145</v>
      </c>
      <c r="B5" s="462" t="s">
        <v>146</v>
      </c>
      <c r="C5" s="463"/>
      <c r="D5" s="464"/>
      <c r="E5" s="465" t="s">
        <v>147</v>
      </c>
      <c r="F5" s="466"/>
      <c r="G5" s="467"/>
      <c r="H5" s="465" t="s">
        <v>148</v>
      </c>
      <c r="I5" s="466"/>
      <c r="J5" s="466"/>
      <c r="K5" s="111"/>
    </row>
    <row r="6" spans="1:11" s="99" customFormat="1" ht="15" customHeight="1" x14ac:dyDescent="0.15">
      <c r="A6" s="461"/>
      <c r="B6" s="112" t="s">
        <v>149</v>
      </c>
      <c r="C6" s="112" t="s">
        <v>150</v>
      </c>
      <c r="D6" s="112" t="s">
        <v>151</v>
      </c>
      <c r="E6" s="112" t="s">
        <v>152</v>
      </c>
      <c r="F6" s="112" t="s">
        <v>150</v>
      </c>
      <c r="G6" s="112" t="s">
        <v>151</v>
      </c>
      <c r="H6" s="112" t="s">
        <v>152</v>
      </c>
      <c r="I6" s="112" t="s">
        <v>150</v>
      </c>
      <c r="J6" s="113" t="s">
        <v>151</v>
      </c>
      <c r="K6" s="111"/>
    </row>
    <row r="7" spans="1:11" s="99" customFormat="1" ht="15" customHeight="1" x14ac:dyDescent="0.15">
      <c r="A7" s="114" t="s">
        <v>153</v>
      </c>
      <c r="B7" s="115">
        <f>SUM(E7,H7)</f>
        <v>4133</v>
      </c>
      <c r="C7" s="115">
        <f>SUM(F7,I7)</f>
        <v>4072</v>
      </c>
      <c r="D7" s="116">
        <f>SUM(G7,J7)</f>
        <v>3733</v>
      </c>
      <c r="E7" s="117">
        <v>2523</v>
      </c>
      <c r="F7" s="117">
        <v>2537</v>
      </c>
      <c r="G7" s="118">
        <v>2359</v>
      </c>
      <c r="H7" s="48">
        <v>1610</v>
      </c>
      <c r="I7" s="117">
        <v>1535</v>
      </c>
      <c r="J7" s="31">
        <v>1374</v>
      </c>
      <c r="K7" s="111"/>
    </row>
    <row r="8" spans="1:11" s="99" customFormat="1" ht="15" customHeight="1" x14ac:dyDescent="0.15">
      <c r="A8" s="119" t="s">
        <v>154</v>
      </c>
      <c r="B8" s="116">
        <f>SUM(E8,H8)</f>
        <v>2303</v>
      </c>
      <c r="C8" s="116">
        <f t="shared" ref="C8:D15" si="0">SUM(F8,I8)</f>
        <v>2552</v>
      </c>
      <c r="D8" s="116">
        <f t="shared" si="0"/>
        <v>2269</v>
      </c>
      <c r="E8" s="120">
        <v>1736</v>
      </c>
      <c r="F8" s="120">
        <v>1935</v>
      </c>
      <c r="G8" s="121">
        <v>1830</v>
      </c>
      <c r="H8" s="48">
        <v>567</v>
      </c>
      <c r="I8" s="120">
        <v>617</v>
      </c>
      <c r="J8" s="31">
        <v>439</v>
      </c>
      <c r="K8" s="111"/>
    </row>
    <row r="9" spans="1:11" s="99" customFormat="1" ht="15" customHeight="1" x14ac:dyDescent="0.15">
      <c r="A9" s="122" t="s">
        <v>155</v>
      </c>
      <c r="B9" s="116">
        <f>SUM(E9,H9)</f>
        <v>948</v>
      </c>
      <c r="C9" s="116">
        <f t="shared" si="0"/>
        <v>919</v>
      </c>
      <c r="D9" s="116">
        <f t="shared" si="0"/>
        <v>871</v>
      </c>
      <c r="E9" s="120">
        <v>447</v>
      </c>
      <c r="F9" s="120">
        <v>431</v>
      </c>
      <c r="G9" s="121">
        <v>426</v>
      </c>
      <c r="H9" s="48">
        <v>501</v>
      </c>
      <c r="I9" s="120">
        <v>488</v>
      </c>
      <c r="J9" s="31">
        <v>445</v>
      </c>
      <c r="K9" s="111"/>
    </row>
    <row r="10" spans="1:11" s="99" customFormat="1" ht="15" customHeight="1" x14ac:dyDescent="0.15">
      <c r="A10" s="119" t="s">
        <v>156</v>
      </c>
      <c r="B10" s="116">
        <f t="shared" ref="B10:B15" si="1">SUM(E10,H10)</f>
        <v>1065</v>
      </c>
      <c r="C10" s="116">
        <f t="shared" si="0"/>
        <v>847</v>
      </c>
      <c r="D10" s="116">
        <f t="shared" si="0"/>
        <v>789</v>
      </c>
      <c r="E10" s="120">
        <v>400</v>
      </c>
      <c r="F10" s="120">
        <v>415</v>
      </c>
      <c r="G10" s="121">
        <v>409</v>
      </c>
      <c r="H10" s="48">
        <v>665</v>
      </c>
      <c r="I10" s="120">
        <v>432</v>
      </c>
      <c r="J10" s="31">
        <v>380</v>
      </c>
      <c r="K10" s="111"/>
    </row>
    <row r="11" spans="1:11" s="99" customFormat="1" ht="15" customHeight="1" x14ac:dyDescent="0.15">
      <c r="A11" s="122" t="s">
        <v>157</v>
      </c>
      <c r="B11" s="116">
        <f t="shared" si="1"/>
        <v>4095</v>
      </c>
      <c r="C11" s="116">
        <f t="shared" si="0"/>
        <v>4025</v>
      </c>
      <c r="D11" s="116">
        <f t="shared" si="0"/>
        <v>3689</v>
      </c>
      <c r="E11" s="120">
        <v>2516</v>
      </c>
      <c r="F11" s="120">
        <v>2528</v>
      </c>
      <c r="G11" s="121">
        <v>2347</v>
      </c>
      <c r="H11" s="48">
        <v>1579</v>
      </c>
      <c r="I11" s="120">
        <v>1497</v>
      </c>
      <c r="J11" s="31">
        <v>1342</v>
      </c>
      <c r="K11" s="111"/>
    </row>
    <row r="12" spans="1:11" s="99" customFormat="1" ht="15" customHeight="1" x14ac:dyDescent="0.15">
      <c r="A12" s="122" t="s">
        <v>158</v>
      </c>
      <c r="B12" s="116">
        <f t="shared" si="1"/>
        <v>0</v>
      </c>
      <c r="C12" s="116">
        <f t="shared" si="0"/>
        <v>2</v>
      </c>
      <c r="D12" s="116">
        <f t="shared" si="0"/>
        <v>0</v>
      </c>
      <c r="E12" s="120">
        <v>0</v>
      </c>
      <c r="F12" s="120">
        <v>2</v>
      </c>
      <c r="G12" s="121">
        <v>0</v>
      </c>
      <c r="H12" s="48">
        <v>0</v>
      </c>
      <c r="I12" s="120">
        <v>0</v>
      </c>
      <c r="J12" s="31">
        <v>0</v>
      </c>
      <c r="K12" s="111"/>
    </row>
    <row r="13" spans="1:11" s="99" customFormat="1" ht="30" customHeight="1" x14ac:dyDescent="0.15">
      <c r="A13" s="123" t="s">
        <v>159</v>
      </c>
      <c r="B13" s="116">
        <f t="shared" si="1"/>
        <v>158</v>
      </c>
      <c r="C13" s="116">
        <f t="shared" si="0"/>
        <v>112</v>
      </c>
      <c r="D13" s="116">
        <f t="shared" si="0"/>
        <v>107</v>
      </c>
      <c r="E13" s="120">
        <v>114</v>
      </c>
      <c r="F13" s="120">
        <v>66</v>
      </c>
      <c r="G13" s="121">
        <v>67</v>
      </c>
      <c r="H13" s="48">
        <v>44</v>
      </c>
      <c r="I13" s="120">
        <v>46</v>
      </c>
      <c r="J13" s="31">
        <v>40</v>
      </c>
      <c r="K13" s="111"/>
    </row>
    <row r="14" spans="1:11" s="99" customFormat="1" ht="30" customHeight="1" x14ac:dyDescent="0.15">
      <c r="A14" s="123" t="s">
        <v>160</v>
      </c>
      <c r="B14" s="116">
        <f t="shared" si="1"/>
        <v>453</v>
      </c>
      <c r="C14" s="116">
        <f t="shared" si="0"/>
        <v>438</v>
      </c>
      <c r="D14" s="116">
        <f t="shared" si="0"/>
        <v>433</v>
      </c>
      <c r="E14" s="120">
        <v>453</v>
      </c>
      <c r="F14" s="120">
        <v>438</v>
      </c>
      <c r="G14" s="121">
        <v>433</v>
      </c>
      <c r="H14" s="124">
        <v>0</v>
      </c>
      <c r="I14" s="125">
        <v>0</v>
      </c>
      <c r="J14" s="126">
        <v>0</v>
      </c>
      <c r="K14" s="111"/>
    </row>
    <row r="15" spans="1:11" s="99" customFormat="1" ht="30" customHeight="1" x14ac:dyDescent="0.15">
      <c r="A15" s="127" t="s">
        <v>161</v>
      </c>
      <c r="B15" s="128">
        <f t="shared" si="1"/>
        <v>280</v>
      </c>
      <c r="C15" s="128">
        <f t="shared" si="0"/>
        <v>266</v>
      </c>
      <c r="D15" s="128">
        <f t="shared" si="0"/>
        <v>230</v>
      </c>
      <c r="E15" s="129">
        <v>280</v>
      </c>
      <c r="F15" s="129">
        <v>266</v>
      </c>
      <c r="G15" s="130">
        <v>230</v>
      </c>
      <c r="H15" s="131">
        <v>0</v>
      </c>
      <c r="I15" s="132">
        <v>0</v>
      </c>
      <c r="J15" s="133">
        <v>0</v>
      </c>
      <c r="K15" s="111"/>
    </row>
    <row r="16" spans="1:11" s="99" customFormat="1" ht="15" customHeight="1" x14ac:dyDescent="0.15">
      <c r="A16" s="134" t="s">
        <v>162</v>
      </c>
      <c r="B16" s="134"/>
      <c r="C16" s="134"/>
      <c r="D16" s="134"/>
      <c r="E16" s="134"/>
      <c r="F16" s="134"/>
      <c r="G16" s="134"/>
      <c r="H16" s="134"/>
      <c r="I16" s="134"/>
      <c r="J16" s="106"/>
    </row>
    <row r="17" spans="1:10" s="99" customFormat="1" ht="13.5" customHeight="1" x14ac:dyDescent="0.15">
      <c r="A17" s="99" t="s">
        <v>163</v>
      </c>
      <c r="B17" s="111"/>
      <c r="C17" s="111"/>
      <c r="D17" s="111"/>
      <c r="E17" s="111"/>
      <c r="F17" s="111"/>
      <c r="G17" s="111"/>
      <c r="H17" s="111"/>
      <c r="I17" s="111"/>
      <c r="J17" s="111"/>
    </row>
    <row r="18" spans="1:10" s="99" customFormat="1" ht="15" customHeight="1" x14ac:dyDescent="0.15">
      <c r="A18" s="99" t="s">
        <v>164</v>
      </c>
      <c r="J18" s="106" t="s">
        <v>51</v>
      </c>
    </row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 xr:uid="{5714C250-20BA-4374-A0AE-4B57D9FCB876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EDA7-A808-4511-AE87-47FEB4784E9B}">
  <sheetPr codeName="Sheet11"/>
  <dimension ref="A1:M10"/>
  <sheetViews>
    <sheetView zoomScale="110" zoomScaleNormal="110" workbookViewId="0"/>
  </sheetViews>
  <sheetFormatPr defaultColWidth="9.875" defaultRowHeight="15" customHeight="1" x14ac:dyDescent="0.15"/>
  <cols>
    <col min="1" max="1" width="11.125" style="98" customWidth="1"/>
    <col min="2" max="13" width="6.25" style="98" customWidth="1"/>
    <col min="14" max="16384" width="9.875" style="98"/>
  </cols>
  <sheetData>
    <row r="1" spans="1:13" ht="15" customHeight="1" x14ac:dyDescent="0.15">
      <c r="A1" s="430" t="s">
        <v>793</v>
      </c>
    </row>
    <row r="3" spans="1:13" ht="15" customHeight="1" x14ac:dyDescent="0.15">
      <c r="A3" s="97" t="s">
        <v>165</v>
      </c>
    </row>
    <row r="4" spans="1:13" s="99" customFormat="1" ht="15" customHeight="1" x14ac:dyDescent="0.15">
      <c r="A4" s="135" t="s">
        <v>166</v>
      </c>
      <c r="M4" s="100" t="s">
        <v>27</v>
      </c>
    </row>
    <row r="5" spans="1:13" s="99" customFormat="1" ht="15" customHeight="1" x14ac:dyDescent="0.15">
      <c r="A5" s="472" t="s">
        <v>28</v>
      </c>
      <c r="B5" s="474" t="s">
        <v>167</v>
      </c>
      <c r="C5" s="476" t="s">
        <v>168</v>
      </c>
      <c r="D5" s="477"/>
      <c r="E5" s="477"/>
      <c r="F5" s="477"/>
      <c r="G5" s="477"/>
      <c r="H5" s="478"/>
      <c r="I5" s="468" t="s">
        <v>169</v>
      </c>
      <c r="J5" s="468" t="s">
        <v>170</v>
      </c>
      <c r="K5" s="468" t="s">
        <v>171</v>
      </c>
      <c r="L5" s="468" t="s">
        <v>172</v>
      </c>
      <c r="M5" s="470" t="s">
        <v>173</v>
      </c>
    </row>
    <row r="6" spans="1:13" s="99" customFormat="1" ht="45" customHeight="1" x14ac:dyDescent="0.15">
      <c r="A6" s="473"/>
      <c r="B6" s="475"/>
      <c r="C6" s="137" t="s">
        <v>34</v>
      </c>
      <c r="D6" s="137" t="s">
        <v>174</v>
      </c>
      <c r="E6" s="137" t="s">
        <v>175</v>
      </c>
      <c r="F6" s="138" t="s">
        <v>176</v>
      </c>
      <c r="G6" s="136" t="s">
        <v>22</v>
      </c>
      <c r="H6" s="139" t="s">
        <v>177</v>
      </c>
      <c r="I6" s="469"/>
      <c r="J6" s="469"/>
      <c r="K6" s="469"/>
      <c r="L6" s="469"/>
      <c r="M6" s="471"/>
    </row>
    <row r="7" spans="1:13" s="99" customFormat="1" ht="15" customHeight="1" x14ac:dyDescent="0.15">
      <c r="A7" s="140" t="s">
        <v>178</v>
      </c>
      <c r="B7" s="141">
        <v>2982</v>
      </c>
      <c r="C7" s="142">
        <v>2944</v>
      </c>
      <c r="D7" s="142">
        <v>2593</v>
      </c>
      <c r="E7" s="31">
        <v>40</v>
      </c>
      <c r="F7" s="126">
        <v>6</v>
      </c>
      <c r="G7" s="31">
        <v>47</v>
      </c>
      <c r="H7" s="31">
        <v>258</v>
      </c>
      <c r="I7" s="31">
        <v>8</v>
      </c>
      <c r="J7" s="31">
        <v>5</v>
      </c>
      <c r="K7" s="31">
        <v>25</v>
      </c>
      <c r="L7" s="143">
        <v>1</v>
      </c>
      <c r="M7" s="144">
        <f t="shared" ref="M7:M8" si="0">IFERROR(C7/B7*100,0)</f>
        <v>98.725687458081822</v>
      </c>
    </row>
    <row r="8" spans="1:13" s="99" customFormat="1" ht="15" customHeight="1" x14ac:dyDescent="0.15">
      <c r="A8" s="145">
        <v>6</v>
      </c>
      <c r="B8" s="141">
        <v>2861</v>
      </c>
      <c r="C8" s="142">
        <v>2808</v>
      </c>
      <c r="D8" s="142">
        <v>2440</v>
      </c>
      <c r="E8" s="31">
        <v>50</v>
      </c>
      <c r="F8" s="126">
        <v>3</v>
      </c>
      <c r="G8" s="31">
        <v>37</v>
      </c>
      <c r="H8" s="31">
        <v>278</v>
      </c>
      <c r="I8" s="31">
        <v>4</v>
      </c>
      <c r="J8" s="31">
        <v>16</v>
      </c>
      <c r="K8" s="31">
        <v>33</v>
      </c>
      <c r="L8" s="143">
        <v>0</v>
      </c>
      <c r="M8" s="144">
        <f t="shared" si="0"/>
        <v>98.147500873820348</v>
      </c>
    </row>
    <row r="9" spans="1:13" s="99" customFormat="1" ht="15" customHeight="1" x14ac:dyDescent="0.15">
      <c r="A9" s="145">
        <v>7</v>
      </c>
      <c r="B9" s="141">
        <v>2868</v>
      </c>
      <c r="C9" s="142">
        <v>2831</v>
      </c>
      <c r="D9" s="142">
        <v>2444</v>
      </c>
      <c r="E9" s="31">
        <v>53</v>
      </c>
      <c r="F9" s="126">
        <v>9</v>
      </c>
      <c r="G9" s="31">
        <v>37</v>
      </c>
      <c r="H9" s="31">
        <v>288</v>
      </c>
      <c r="I9" s="31">
        <v>2</v>
      </c>
      <c r="J9" s="31">
        <v>10</v>
      </c>
      <c r="K9" s="31">
        <v>25</v>
      </c>
      <c r="L9" s="143">
        <v>0</v>
      </c>
      <c r="M9" s="144">
        <f>IFERROR(C9/B9*100,0)</f>
        <v>98.709902370990235</v>
      </c>
    </row>
    <row r="10" spans="1:13" s="99" customFormat="1" ht="15" customHeight="1" x14ac:dyDescent="0.1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46" t="s">
        <v>179</v>
      </c>
    </row>
  </sheetData>
  <mergeCells count="8">
    <mergeCell ref="L5:L6"/>
    <mergeCell ref="M5:M6"/>
    <mergeCell ref="A5:A6"/>
    <mergeCell ref="B5:B6"/>
    <mergeCell ref="C5:H5"/>
    <mergeCell ref="I5:I6"/>
    <mergeCell ref="J5:J6"/>
    <mergeCell ref="K5:K6"/>
  </mergeCells>
  <phoneticPr fontId="2"/>
  <hyperlinks>
    <hyperlink ref="A1" location="目次!A1" display="目次へもどる" xr:uid="{814CB096-570D-47AD-A5E8-0DBFA59AD42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B1250-8535-4BBF-AA3B-F7D1379BC64C}">
  <sheetPr codeName="Sheet12"/>
  <dimension ref="A1:I10"/>
  <sheetViews>
    <sheetView zoomScale="110" zoomScaleNormal="110" workbookViewId="0"/>
  </sheetViews>
  <sheetFormatPr defaultColWidth="9.875" defaultRowHeight="15" customHeight="1" x14ac:dyDescent="0.15"/>
  <cols>
    <col min="1" max="1" width="11.125" style="98" customWidth="1"/>
    <col min="2" max="5" width="7.625" style="98" customWidth="1"/>
    <col min="6" max="9" width="11.125" style="98" customWidth="1"/>
    <col min="10" max="16384" width="9.875" style="98"/>
  </cols>
  <sheetData>
    <row r="1" spans="1:9" ht="15" customHeight="1" x14ac:dyDescent="0.15">
      <c r="A1" s="430" t="s">
        <v>793</v>
      </c>
    </row>
    <row r="3" spans="1:9" ht="15" customHeight="1" x14ac:dyDescent="0.15">
      <c r="A3" s="97" t="s">
        <v>180</v>
      </c>
    </row>
    <row r="4" spans="1:9" s="99" customFormat="1" ht="15" customHeight="1" x14ac:dyDescent="0.15">
      <c r="A4" s="4" t="s">
        <v>26</v>
      </c>
      <c r="B4" s="46"/>
      <c r="I4" s="100" t="s">
        <v>27</v>
      </c>
    </row>
    <row r="5" spans="1:9" s="99" customFormat="1" ht="15" customHeight="1" x14ac:dyDescent="0.15">
      <c r="A5" s="481" t="s">
        <v>28</v>
      </c>
      <c r="B5" s="465" t="s">
        <v>181</v>
      </c>
      <c r="C5" s="466"/>
      <c r="D5" s="466"/>
      <c r="E5" s="467"/>
      <c r="F5" s="483" t="s">
        <v>182</v>
      </c>
      <c r="G5" s="483" t="s">
        <v>183</v>
      </c>
      <c r="H5" s="483" t="s">
        <v>184</v>
      </c>
      <c r="I5" s="479" t="s">
        <v>185</v>
      </c>
    </row>
    <row r="6" spans="1:9" s="99" customFormat="1" ht="15" customHeight="1" x14ac:dyDescent="0.15">
      <c r="A6" s="482"/>
      <c r="B6" s="103" t="s">
        <v>186</v>
      </c>
      <c r="C6" s="103" t="s">
        <v>187</v>
      </c>
      <c r="D6" s="102" t="s">
        <v>188</v>
      </c>
      <c r="E6" s="102" t="s">
        <v>189</v>
      </c>
      <c r="F6" s="484"/>
      <c r="G6" s="484"/>
      <c r="H6" s="484"/>
      <c r="I6" s="480"/>
    </row>
    <row r="7" spans="1:9" s="99" customFormat="1" ht="15" customHeight="1" x14ac:dyDescent="0.15">
      <c r="A7" s="149" t="s">
        <v>190</v>
      </c>
      <c r="B7" s="48">
        <v>49</v>
      </c>
      <c r="C7" s="31">
        <v>44</v>
      </c>
      <c r="D7" s="31">
        <v>44</v>
      </c>
      <c r="E7" s="143">
        <v>44</v>
      </c>
      <c r="F7" s="31">
        <v>61</v>
      </c>
      <c r="G7" s="31">
        <v>44</v>
      </c>
      <c r="H7" s="31">
        <v>56</v>
      </c>
      <c r="I7" s="31">
        <v>44</v>
      </c>
    </row>
    <row r="8" spans="1:9" s="99" customFormat="1" ht="15" customHeight="1" x14ac:dyDescent="0.15">
      <c r="A8" s="145" t="s">
        <v>191</v>
      </c>
      <c r="B8" s="48">
        <v>49</v>
      </c>
      <c r="C8" s="31">
        <v>44</v>
      </c>
      <c r="D8" s="31">
        <v>44</v>
      </c>
      <c r="E8" s="143">
        <v>44</v>
      </c>
      <c r="F8" s="31">
        <v>61</v>
      </c>
      <c r="G8" s="31">
        <v>44</v>
      </c>
      <c r="H8" s="31">
        <v>56</v>
      </c>
      <c r="I8" s="31">
        <v>44</v>
      </c>
    </row>
    <row r="9" spans="1:9" s="99" customFormat="1" ht="15" customHeight="1" x14ac:dyDescent="0.15">
      <c r="A9" s="145">
        <v>7</v>
      </c>
      <c r="B9" s="48">
        <v>47</v>
      </c>
      <c r="C9" s="31">
        <v>44</v>
      </c>
      <c r="D9" s="31">
        <v>44</v>
      </c>
      <c r="E9" s="31">
        <v>44</v>
      </c>
      <c r="F9" s="31">
        <v>62</v>
      </c>
      <c r="G9" s="31">
        <v>44</v>
      </c>
      <c r="H9" s="31">
        <v>53</v>
      </c>
      <c r="I9" s="31">
        <v>44</v>
      </c>
    </row>
    <row r="10" spans="1:9" s="99" customFormat="1" ht="15" customHeight="1" x14ac:dyDescent="0.15">
      <c r="A10" s="134"/>
      <c r="B10" s="134"/>
      <c r="C10" s="134"/>
      <c r="D10" s="134"/>
      <c r="E10" s="134"/>
      <c r="F10" s="134"/>
      <c r="G10" s="134"/>
      <c r="H10" s="134"/>
      <c r="I10" s="146" t="s">
        <v>51</v>
      </c>
    </row>
  </sheetData>
  <mergeCells count="6">
    <mergeCell ref="I5:I6"/>
    <mergeCell ref="A5:A6"/>
    <mergeCell ref="B5:E5"/>
    <mergeCell ref="F5:F6"/>
    <mergeCell ref="G5:G6"/>
    <mergeCell ref="H5:H6"/>
  </mergeCells>
  <phoneticPr fontId="2"/>
  <hyperlinks>
    <hyperlink ref="A1" location="目次!A1" display="目次へもどる" xr:uid="{0E2AC2FA-2F03-4893-863A-7448067950E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82F2B-A853-4615-9F4B-63C52F505BF4}">
  <sheetPr codeName="Sheet13"/>
  <dimension ref="A1:I25"/>
  <sheetViews>
    <sheetView zoomScale="110" zoomScaleNormal="110" zoomScaleSheetLayoutView="100" workbookViewId="0"/>
  </sheetViews>
  <sheetFormatPr defaultColWidth="10.5" defaultRowHeight="15" customHeight="1" x14ac:dyDescent="0.15"/>
  <cols>
    <col min="1" max="3" width="5" style="98" customWidth="1"/>
    <col min="4" max="9" width="11.875" style="98" customWidth="1"/>
    <col min="10" max="16384" width="10.5" style="98"/>
  </cols>
  <sheetData>
    <row r="1" spans="1:9" ht="15" customHeight="1" x14ac:dyDescent="0.15">
      <c r="A1" s="430" t="s">
        <v>793</v>
      </c>
    </row>
    <row r="3" spans="1:9" ht="15" customHeight="1" x14ac:dyDescent="0.15">
      <c r="A3" s="97" t="s">
        <v>192</v>
      </c>
    </row>
    <row r="4" spans="1:9" s="99" customFormat="1" ht="15" customHeight="1" x14ac:dyDescent="0.15">
      <c r="A4" s="135" t="s">
        <v>193</v>
      </c>
      <c r="B4" s="135"/>
      <c r="C4" s="135"/>
      <c r="D4" s="135"/>
    </row>
    <row r="5" spans="1:9" s="99" customFormat="1" ht="15" customHeight="1" x14ac:dyDescent="0.15">
      <c r="A5" s="460" t="s">
        <v>194</v>
      </c>
      <c r="B5" s="483" t="s">
        <v>195</v>
      </c>
      <c r="C5" s="483" t="s">
        <v>196</v>
      </c>
      <c r="D5" s="465" t="s">
        <v>197</v>
      </c>
      <c r="E5" s="466"/>
      <c r="F5" s="467"/>
      <c r="G5" s="465" t="s">
        <v>198</v>
      </c>
      <c r="H5" s="466"/>
      <c r="I5" s="466"/>
    </row>
    <row r="6" spans="1:9" s="99" customFormat="1" ht="15" customHeight="1" x14ac:dyDescent="0.15">
      <c r="A6" s="461"/>
      <c r="B6" s="484"/>
      <c r="C6" s="484"/>
      <c r="D6" s="102" t="s">
        <v>199</v>
      </c>
      <c r="E6" s="102" t="s">
        <v>200</v>
      </c>
      <c r="F6" s="102" t="s">
        <v>8</v>
      </c>
      <c r="G6" s="102" t="s">
        <v>201</v>
      </c>
      <c r="H6" s="102" t="s">
        <v>202</v>
      </c>
      <c r="I6" s="103" t="s">
        <v>203</v>
      </c>
    </row>
    <row r="7" spans="1:9" s="99" customFormat="1" ht="15" customHeight="1" x14ac:dyDescent="0.15">
      <c r="A7" s="485" t="s">
        <v>204</v>
      </c>
      <c r="B7" s="488" t="s">
        <v>35</v>
      </c>
      <c r="C7" s="147">
        <v>1</v>
      </c>
      <c r="D7" s="150">
        <v>116.8</v>
      </c>
      <c r="E7" s="151">
        <v>116.4</v>
      </c>
      <c r="F7" s="151">
        <v>116.2</v>
      </c>
      <c r="G7" s="150">
        <v>21.6</v>
      </c>
      <c r="H7" s="151">
        <v>21.3</v>
      </c>
      <c r="I7" s="151">
        <v>21.3</v>
      </c>
    </row>
    <row r="8" spans="1:9" s="99" customFormat="1" ht="15" customHeight="1" x14ac:dyDescent="0.15">
      <c r="A8" s="486"/>
      <c r="B8" s="489"/>
      <c r="C8" s="152">
        <v>2</v>
      </c>
      <c r="D8" s="49">
        <v>123</v>
      </c>
      <c r="E8" s="153">
        <v>122.7</v>
      </c>
      <c r="F8" s="153">
        <v>122</v>
      </c>
      <c r="G8" s="49">
        <v>24.7</v>
      </c>
      <c r="H8" s="153">
        <v>24.2</v>
      </c>
      <c r="I8" s="153">
        <v>24.2</v>
      </c>
    </row>
    <row r="9" spans="1:9" s="99" customFormat="1" ht="15" customHeight="1" x14ac:dyDescent="0.15">
      <c r="A9" s="486"/>
      <c r="B9" s="489"/>
      <c r="C9" s="152">
        <v>3</v>
      </c>
      <c r="D9" s="49">
        <v>128.6</v>
      </c>
      <c r="E9" s="153">
        <v>128.6</v>
      </c>
      <c r="F9" s="153">
        <v>128.30000000000001</v>
      </c>
      <c r="G9" s="49">
        <v>28</v>
      </c>
      <c r="H9" s="153">
        <v>27.9</v>
      </c>
      <c r="I9" s="153">
        <v>27.8</v>
      </c>
    </row>
    <row r="10" spans="1:9" s="99" customFormat="1" ht="15" customHeight="1" x14ac:dyDescent="0.15">
      <c r="A10" s="486"/>
      <c r="B10" s="489"/>
      <c r="C10" s="152">
        <v>4</v>
      </c>
      <c r="D10" s="49">
        <v>134.30000000000001</v>
      </c>
      <c r="E10" s="153">
        <v>134</v>
      </c>
      <c r="F10" s="153">
        <v>133.80000000000001</v>
      </c>
      <c r="G10" s="49">
        <v>31.8</v>
      </c>
      <c r="H10" s="153">
        <v>31.2</v>
      </c>
      <c r="I10" s="153">
        <v>31.4</v>
      </c>
    </row>
    <row r="11" spans="1:9" s="99" customFormat="1" ht="15" customHeight="1" x14ac:dyDescent="0.15">
      <c r="A11" s="486"/>
      <c r="B11" s="489"/>
      <c r="C11" s="152">
        <v>5</v>
      </c>
      <c r="D11" s="49">
        <v>139.80000000000001</v>
      </c>
      <c r="E11" s="153">
        <v>139.9</v>
      </c>
      <c r="F11" s="153">
        <v>139.4</v>
      </c>
      <c r="G11" s="49">
        <v>35.799999999999997</v>
      </c>
      <c r="H11" s="153">
        <v>35.6</v>
      </c>
      <c r="I11" s="153">
        <v>35.200000000000003</v>
      </c>
    </row>
    <row r="12" spans="1:9" s="99" customFormat="1" ht="15" customHeight="1" x14ac:dyDescent="0.15">
      <c r="A12" s="486"/>
      <c r="B12" s="490"/>
      <c r="C12" s="154">
        <v>6</v>
      </c>
      <c r="D12" s="155">
        <v>146.1</v>
      </c>
      <c r="E12" s="156">
        <v>146.30000000000001</v>
      </c>
      <c r="F12" s="156">
        <v>145.80000000000001</v>
      </c>
      <c r="G12" s="155">
        <v>39.9</v>
      </c>
      <c r="H12" s="156">
        <v>40.1</v>
      </c>
      <c r="I12" s="156">
        <v>39.9</v>
      </c>
    </row>
    <row r="13" spans="1:9" s="99" customFormat="1" ht="15" customHeight="1" x14ac:dyDescent="0.15">
      <c r="A13" s="486"/>
      <c r="B13" s="489" t="s">
        <v>36</v>
      </c>
      <c r="C13" s="152">
        <v>1</v>
      </c>
      <c r="D13" s="157">
        <v>116.1</v>
      </c>
      <c r="E13" s="158">
        <v>115.7</v>
      </c>
      <c r="F13" s="158">
        <v>115.7</v>
      </c>
      <c r="G13" s="49">
        <v>21.3</v>
      </c>
      <c r="H13" s="153">
        <v>20.9</v>
      </c>
      <c r="I13" s="153">
        <v>21.1</v>
      </c>
    </row>
    <row r="14" spans="1:9" s="99" customFormat="1" ht="15" customHeight="1" x14ac:dyDescent="0.15">
      <c r="A14" s="486"/>
      <c r="B14" s="489"/>
      <c r="C14" s="152">
        <v>2</v>
      </c>
      <c r="D14" s="157">
        <v>121.9</v>
      </c>
      <c r="E14" s="158">
        <v>121.7</v>
      </c>
      <c r="F14" s="158">
        <v>121.5</v>
      </c>
      <c r="G14" s="49">
        <v>23.8</v>
      </c>
      <c r="H14" s="153">
        <v>23.8</v>
      </c>
      <c r="I14" s="153">
        <v>23.7</v>
      </c>
    </row>
    <row r="15" spans="1:9" s="99" customFormat="1" ht="15" customHeight="1" x14ac:dyDescent="0.15">
      <c r="A15" s="486"/>
      <c r="B15" s="489"/>
      <c r="C15" s="152">
        <v>3</v>
      </c>
      <c r="D15" s="157">
        <v>128.1</v>
      </c>
      <c r="E15" s="158">
        <v>127.6</v>
      </c>
      <c r="F15" s="158">
        <v>128</v>
      </c>
      <c r="G15" s="49">
        <v>27.4</v>
      </c>
      <c r="H15" s="153">
        <v>26.7</v>
      </c>
      <c r="I15" s="153">
        <v>26.9</v>
      </c>
    </row>
    <row r="16" spans="1:9" s="99" customFormat="1" ht="15" customHeight="1" x14ac:dyDescent="0.15">
      <c r="A16" s="486"/>
      <c r="B16" s="489"/>
      <c r="C16" s="152">
        <v>4</v>
      </c>
      <c r="D16" s="157">
        <v>134.19999999999999</v>
      </c>
      <c r="E16" s="158">
        <v>134.1</v>
      </c>
      <c r="F16" s="158">
        <v>133.80000000000001</v>
      </c>
      <c r="G16" s="49">
        <v>30.7</v>
      </c>
      <c r="H16" s="153">
        <v>30.7</v>
      </c>
      <c r="I16" s="153">
        <v>30.4</v>
      </c>
    </row>
    <row r="17" spans="1:9" s="99" customFormat="1" ht="15" customHeight="1" x14ac:dyDescent="0.15">
      <c r="A17" s="486"/>
      <c r="B17" s="489"/>
      <c r="C17" s="152">
        <v>5</v>
      </c>
      <c r="D17" s="157">
        <v>141.4</v>
      </c>
      <c r="E17" s="158">
        <v>140.9</v>
      </c>
      <c r="F17" s="158">
        <v>140.1</v>
      </c>
      <c r="G17" s="49">
        <v>35.9</v>
      </c>
      <c r="H17" s="153">
        <v>34.799999999999997</v>
      </c>
      <c r="I17" s="153">
        <v>35</v>
      </c>
    </row>
    <row r="18" spans="1:9" s="99" customFormat="1" ht="15" customHeight="1" x14ac:dyDescent="0.15">
      <c r="A18" s="487"/>
      <c r="B18" s="445"/>
      <c r="C18" s="152">
        <v>6</v>
      </c>
      <c r="D18" s="157">
        <v>147.9</v>
      </c>
      <c r="E18" s="158">
        <v>147.69999999999999</v>
      </c>
      <c r="F18" s="158">
        <v>147.30000000000001</v>
      </c>
      <c r="G18" s="159">
        <v>40.6</v>
      </c>
      <c r="H18" s="160">
        <v>40.5</v>
      </c>
      <c r="I18" s="160">
        <v>39.700000000000003</v>
      </c>
    </row>
    <row r="19" spans="1:9" s="99" customFormat="1" ht="15" customHeight="1" x14ac:dyDescent="0.15">
      <c r="A19" s="485" t="s">
        <v>142</v>
      </c>
      <c r="B19" s="488" t="s">
        <v>35</v>
      </c>
      <c r="C19" s="147">
        <v>1</v>
      </c>
      <c r="D19" s="150">
        <v>153.69999999999999</v>
      </c>
      <c r="E19" s="151">
        <v>153.6</v>
      </c>
      <c r="F19" s="151">
        <v>154</v>
      </c>
      <c r="G19" s="150">
        <v>45.9</v>
      </c>
      <c r="H19" s="151">
        <v>45.2</v>
      </c>
      <c r="I19" s="151">
        <v>45.4</v>
      </c>
    </row>
    <row r="20" spans="1:9" s="99" customFormat="1" ht="15" customHeight="1" x14ac:dyDescent="0.15">
      <c r="A20" s="486"/>
      <c r="B20" s="489"/>
      <c r="C20" s="152">
        <v>2</v>
      </c>
      <c r="D20" s="49">
        <v>160.5</v>
      </c>
      <c r="E20" s="153">
        <v>160.9</v>
      </c>
      <c r="F20" s="153">
        <v>160.80000000000001</v>
      </c>
      <c r="G20" s="49">
        <v>50.1</v>
      </c>
      <c r="H20" s="153">
        <v>51.2</v>
      </c>
      <c r="I20" s="153">
        <v>50.1</v>
      </c>
    </row>
    <row r="21" spans="1:9" s="99" customFormat="1" ht="15" customHeight="1" x14ac:dyDescent="0.15">
      <c r="A21" s="486"/>
      <c r="B21" s="489"/>
      <c r="C21" s="152">
        <v>3</v>
      </c>
      <c r="D21" s="49">
        <v>166</v>
      </c>
      <c r="E21" s="153">
        <v>165.5</v>
      </c>
      <c r="F21" s="153">
        <v>165.9</v>
      </c>
      <c r="G21" s="49">
        <v>55.6</v>
      </c>
      <c r="H21" s="153">
        <v>54.9</v>
      </c>
      <c r="I21" s="153">
        <v>55.8</v>
      </c>
    </row>
    <row r="22" spans="1:9" s="99" customFormat="1" ht="15" customHeight="1" x14ac:dyDescent="0.15">
      <c r="A22" s="486"/>
      <c r="B22" s="491" t="s">
        <v>36</v>
      </c>
      <c r="C22" s="161">
        <v>1</v>
      </c>
      <c r="D22" s="162">
        <v>152.5</v>
      </c>
      <c r="E22" s="163">
        <v>152.4</v>
      </c>
      <c r="F22" s="163">
        <v>152</v>
      </c>
      <c r="G22" s="162">
        <v>44.5</v>
      </c>
      <c r="H22" s="163">
        <v>45</v>
      </c>
      <c r="I22" s="163">
        <v>44.6</v>
      </c>
    </row>
    <row r="23" spans="1:9" s="99" customFormat="1" ht="15" customHeight="1" x14ac:dyDescent="0.15">
      <c r="A23" s="486"/>
      <c r="B23" s="489"/>
      <c r="C23" s="152">
        <v>2</v>
      </c>
      <c r="D23" s="49">
        <v>155.4</v>
      </c>
      <c r="E23" s="153">
        <v>155</v>
      </c>
      <c r="F23" s="153">
        <v>155.1</v>
      </c>
      <c r="G23" s="49">
        <v>48</v>
      </c>
      <c r="H23" s="153">
        <v>47.8</v>
      </c>
      <c r="I23" s="153">
        <v>48.2</v>
      </c>
    </row>
    <row r="24" spans="1:9" s="99" customFormat="1" ht="15" customHeight="1" x14ac:dyDescent="0.15">
      <c r="A24" s="487"/>
      <c r="B24" s="445"/>
      <c r="C24" s="148">
        <v>3</v>
      </c>
      <c r="D24" s="159">
        <v>156.80000000000001</v>
      </c>
      <c r="E24" s="160">
        <v>156.5</v>
      </c>
      <c r="F24" s="160">
        <v>156.19999999999999</v>
      </c>
      <c r="G24" s="159">
        <v>49.7</v>
      </c>
      <c r="H24" s="160">
        <v>50.5</v>
      </c>
      <c r="I24" s="160">
        <v>50.1</v>
      </c>
    </row>
    <row r="25" spans="1:9" s="99" customFormat="1" ht="15" customHeight="1" x14ac:dyDescent="0.15">
      <c r="D25" s="111"/>
      <c r="E25" s="111"/>
      <c r="I25" s="106" t="s">
        <v>51</v>
      </c>
    </row>
  </sheetData>
  <mergeCells count="11">
    <mergeCell ref="A19:A24"/>
    <mergeCell ref="B19:B21"/>
    <mergeCell ref="B22:B24"/>
    <mergeCell ref="A5:A6"/>
    <mergeCell ref="B5:B6"/>
    <mergeCell ref="C5:C6"/>
    <mergeCell ref="D5:F5"/>
    <mergeCell ref="G5:I5"/>
    <mergeCell ref="A7:A18"/>
    <mergeCell ref="B7:B12"/>
    <mergeCell ref="B13:B18"/>
  </mergeCells>
  <phoneticPr fontId="2"/>
  <hyperlinks>
    <hyperlink ref="A1" location="目次!A1" display="目次へもどる" xr:uid="{5D383E86-4F52-4AD6-8255-1153F4ED8AB7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5D115-CA1F-4109-9C2B-FF8A1CE6D086}">
  <sheetPr codeName="Sheet14">
    <pageSetUpPr fitToPage="1"/>
  </sheetPr>
  <dimension ref="A1:K10"/>
  <sheetViews>
    <sheetView zoomScale="110" zoomScaleNormal="110" workbookViewId="0"/>
  </sheetViews>
  <sheetFormatPr defaultColWidth="9.625" defaultRowHeight="15" customHeight="1" x14ac:dyDescent="0.15"/>
  <cols>
    <col min="1" max="1" width="22.625" style="98" customWidth="1"/>
    <col min="2" max="4" width="8.125" style="98" customWidth="1"/>
    <col min="5" max="8" width="5" style="98" customWidth="1"/>
    <col min="9" max="10" width="6.875" style="98" customWidth="1"/>
    <col min="11" max="11" width="5.625" style="98" customWidth="1"/>
    <col min="12" max="16384" width="9.625" style="98"/>
  </cols>
  <sheetData>
    <row r="1" spans="1:11" ht="15" customHeight="1" x14ac:dyDescent="0.15">
      <c r="A1" s="430" t="s">
        <v>793</v>
      </c>
    </row>
    <row r="3" spans="1:11" ht="15" customHeight="1" x14ac:dyDescent="0.15">
      <c r="A3" s="97" t="s">
        <v>205</v>
      </c>
    </row>
    <row r="4" spans="1:11" s="99" customFormat="1" ht="15" customHeight="1" x14ac:dyDescent="0.15">
      <c r="A4" s="164" t="s">
        <v>206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s="99" customFormat="1" ht="15" customHeight="1" x14ac:dyDescent="0.15">
      <c r="A5" s="481" t="s">
        <v>207</v>
      </c>
      <c r="B5" s="468" t="s">
        <v>208</v>
      </c>
      <c r="C5" s="465" t="s">
        <v>209</v>
      </c>
      <c r="D5" s="467"/>
      <c r="E5" s="465" t="s">
        <v>210</v>
      </c>
      <c r="F5" s="466"/>
      <c r="G5" s="466"/>
      <c r="H5" s="466"/>
      <c r="I5" s="466"/>
      <c r="J5" s="466"/>
      <c r="K5" s="466"/>
    </row>
    <row r="6" spans="1:11" s="99" customFormat="1" ht="30" customHeight="1" x14ac:dyDescent="0.15">
      <c r="A6" s="482"/>
      <c r="B6" s="492"/>
      <c r="C6" s="103" t="s">
        <v>211</v>
      </c>
      <c r="D6" s="103" t="s">
        <v>212</v>
      </c>
      <c r="E6" s="165" t="s">
        <v>213</v>
      </c>
      <c r="F6" s="165" t="s">
        <v>214</v>
      </c>
      <c r="G6" s="165" t="s">
        <v>215</v>
      </c>
      <c r="H6" s="165" t="s">
        <v>216</v>
      </c>
      <c r="I6" s="165" t="s">
        <v>217</v>
      </c>
      <c r="J6" s="166" t="s">
        <v>218</v>
      </c>
      <c r="K6" s="109" t="s">
        <v>219</v>
      </c>
    </row>
    <row r="7" spans="1:11" s="99" customFormat="1" ht="15" customHeight="1" x14ac:dyDescent="0.15">
      <c r="A7" s="135" t="s">
        <v>220</v>
      </c>
      <c r="B7" s="167">
        <v>15000</v>
      </c>
      <c r="C7" s="31">
        <v>6019</v>
      </c>
      <c r="D7" s="31">
        <v>2657</v>
      </c>
      <c r="E7" s="168">
        <v>1</v>
      </c>
      <c r="F7" s="168">
        <v>1</v>
      </c>
      <c r="G7" s="168">
        <v>5</v>
      </c>
      <c r="H7" s="168">
        <v>46</v>
      </c>
      <c r="I7" s="168">
        <v>1</v>
      </c>
      <c r="J7" s="168">
        <v>1</v>
      </c>
      <c r="K7" s="169">
        <f>SUM(E7:J7)</f>
        <v>55</v>
      </c>
    </row>
    <row r="8" spans="1:11" s="99" customFormat="1" ht="15" customHeight="1" x14ac:dyDescent="0.15">
      <c r="A8" s="135" t="s">
        <v>221</v>
      </c>
      <c r="B8" s="48">
        <v>10000</v>
      </c>
      <c r="C8" s="31">
        <v>7538</v>
      </c>
      <c r="D8" s="31">
        <v>2166</v>
      </c>
      <c r="E8" s="168">
        <v>1</v>
      </c>
      <c r="F8" s="168">
        <v>1</v>
      </c>
      <c r="G8" s="168">
        <v>5</v>
      </c>
      <c r="H8" s="168">
        <v>37</v>
      </c>
      <c r="I8" s="168">
        <v>1</v>
      </c>
      <c r="J8" s="168">
        <v>1</v>
      </c>
      <c r="K8" s="169">
        <f>SUM(E8:J8)</f>
        <v>46</v>
      </c>
    </row>
    <row r="9" spans="1:11" s="99" customFormat="1" ht="15" customHeight="1" x14ac:dyDescent="0.15">
      <c r="A9" s="170" t="s">
        <v>222</v>
      </c>
      <c r="B9" s="171">
        <v>15000</v>
      </c>
      <c r="C9" s="34">
        <v>10138</v>
      </c>
      <c r="D9" s="34">
        <v>3241</v>
      </c>
      <c r="E9" s="34">
        <v>1</v>
      </c>
      <c r="F9" s="34">
        <v>1</v>
      </c>
      <c r="G9" s="34">
        <v>6</v>
      </c>
      <c r="H9" s="34">
        <v>41</v>
      </c>
      <c r="I9" s="34">
        <v>1</v>
      </c>
      <c r="J9" s="34">
        <v>1</v>
      </c>
      <c r="K9" s="169">
        <f>SUM(E9:J9)</f>
        <v>51</v>
      </c>
    </row>
    <row r="10" spans="1:11" s="99" customFormat="1" ht="15" customHeight="1" x14ac:dyDescent="0.15">
      <c r="B10" s="172"/>
      <c r="C10" s="172"/>
      <c r="D10" s="172"/>
      <c r="E10" s="172"/>
      <c r="F10" s="172"/>
      <c r="G10" s="172"/>
      <c r="H10" s="172"/>
      <c r="I10" s="172"/>
      <c r="K10" s="146" t="s">
        <v>223</v>
      </c>
    </row>
  </sheetData>
  <mergeCells count="4">
    <mergeCell ref="A5:A6"/>
    <mergeCell ref="B5:B6"/>
    <mergeCell ref="C5:D5"/>
    <mergeCell ref="E5:K5"/>
  </mergeCells>
  <phoneticPr fontId="2"/>
  <hyperlinks>
    <hyperlink ref="A1" location="目次!A1" display="目次へもどる" xr:uid="{D88C60FC-B47D-4FDB-8D37-2D69F952E0A6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487C0-9702-4A2B-9705-2551ECF35736}">
  <sheetPr codeName="Sheet15">
    <pageSetUpPr fitToPage="1"/>
  </sheetPr>
  <dimension ref="A1:I10"/>
  <sheetViews>
    <sheetView zoomScale="110" zoomScaleNormal="110" zoomScaleSheetLayoutView="100" workbookViewId="0"/>
  </sheetViews>
  <sheetFormatPr defaultColWidth="9.625" defaultRowHeight="15" customHeight="1" x14ac:dyDescent="0.15"/>
  <cols>
    <col min="1" max="1" width="22.625" style="98" customWidth="1"/>
    <col min="2" max="7" width="10.625" style="98" customWidth="1"/>
    <col min="8" max="16384" width="9.625" style="98"/>
  </cols>
  <sheetData>
    <row r="1" spans="1:9" ht="15" customHeight="1" x14ac:dyDescent="0.15">
      <c r="A1" s="430" t="s">
        <v>793</v>
      </c>
    </row>
    <row r="3" spans="1:9" ht="15" customHeight="1" x14ac:dyDescent="0.15">
      <c r="A3" s="97" t="s">
        <v>224</v>
      </c>
    </row>
    <row r="4" spans="1:9" s="99" customFormat="1" ht="15" customHeight="1" x14ac:dyDescent="0.15">
      <c r="A4" s="173" t="s">
        <v>225</v>
      </c>
      <c r="B4" s="107"/>
      <c r="C4" s="107"/>
      <c r="D4" s="107"/>
      <c r="E4" s="107"/>
      <c r="F4" s="107"/>
      <c r="G4" s="174" t="s">
        <v>226</v>
      </c>
    </row>
    <row r="5" spans="1:9" s="99" customFormat="1" ht="15" customHeight="1" x14ac:dyDescent="0.15">
      <c r="A5" s="460" t="s">
        <v>227</v>
      </c>
      <c r="B5" s="463" t="s">
        <v>228</v>
      </c>
      <c r="C5" s="463"/>
      <c r="D5" s="465" t="s">
        <v>229</v>
      </c>
      <c r="E5" s="466"/>
      <c r="F5" s="465" t="s">
        <v>230</v>
      </c>
      <c r="G5" s="466"/>
    </row>
    <row r="6" spans="1:9" s="99" customFormat="1" ht="15" customHeight="1" x14ac:dyDescent="0.15">
      <c r="A6" s="461"/>
      <c r="B6" s="110" t="s">
        <v>231</v>
      </c>
      <c r="C6" s="103" t="s">
        <v>232</v>
      </c>
      <c r="D6" s="103" t="s">
        <v>231</v>
      </c>
      <c r="E6" s="103" t="s">
        <v>232</v>
      </c>
      <c r="F6" s="103" t="s">
        <v>231</v>
      </c>
      <c r="G6" s="103" t="s">
        <v>232</v>
      </c>
    </row>
    <row r="7" spans="1:9" s="99" customFormat="1" ht="15" customHeight="1" x14ac:dyDescent="0.15">
      <c r="A7" s="122" t="s">
        <v>220</v>
      </c>
      <c r="B7" s="175">
        <f t="shared" ref="B7:B9" si="0">D7+F7</f>
        <v>15</v>
      </c>
      <c r="C7" s="175">
        <f>E7+G7</f>
        <v>9839</v>
      </c>
      <c r="D7" s="126">
        <v>10</v>
      </c>
      <c r="E7" s="126">
        <v>6855</v>
      </c>
      <c r="F7" s="126">
        <v>5</v>
      </c>
      <c r="G7" s="126">
        <v>2984</v>
      </c>
      <c r="H7" s="168"/>
      <c r="I7" s="168"/>
    </row>
    <row r="8" spans="1:9" s="99" customFormat="1" ht="15" customHeight="1" x14ac:dyDescent="0.15">
      <c r="A8" s="122" t="s">
        <v>233</v>
      </c>
      <c r="B8" s="175">
        <f t="shared" si="0"/>
        <v>13</v>
      </c>
      <c r="C8" s="175">
        <f>E8+G8</f>
        <v>6045</v>
      </c>
      <c r="D8" s="126">
        <v>8</v>
      </c>
      <c r="E8" s="126">
        <v>3569</v>
      </c>
      <c r="F8" s="126">
        <v>5</v>
      </c>
      <c r="G8" s="126">
        <v>2476</v>
      </c>
      <c r="H8" s="168"/>
      <c r="I8" s="168"/>
    </row>
    <row r="9" spans="1:9" s="99" customFormat="1" ht="15" customHeight="1" x14ac:dyDescent="0.15">
      <c r="A9" s="122" t="s">
        <v>234</v>
      </c>
      <c r="B9" s="175">
        <f t="shared" si="0"/>
        <v>16</v>
      </c>
      <c r="C9" s="175">
        <f>E9+G9</f>
        <v>9358</v>
      </c>
      <c r="D9" s="31">
        <v>11</v>
      </c>
      <c r="E9" s="31">
        <v>6525</v>
      </c>
      <c r="F9" s="31">
        <v>5</v>
      </c>
      <c r="G9" s="31">
        <v>2833</v>
      </c>
      <c r="H9" s="168"/>
      <c r="I9" s="168"/>
    </row>
    <row r="10" spans="1:9" s="99" customFormat="1" ht="15" customHeight="1" x14ac:dyDescent="0.15">
      <c r="A10" s="134"/>
      <c r="B10" s="134"/>
      <c r="C10" s="134"/>
      <c r="D10" s="134"/>
      <c r="E10" s="134"/>
      <c r="F10" s="134"/>
      <c r="G10" s="146" t="s">
        <v>223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 xr:uid="{1526FC73-BA9B-4E72-AEF8-88E9921570CC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518B4-5FB2-4A60-AF39-38615B0CB0AC}">
  <sheetPr codeName="Sheet16">
    <pageSetUpPr fitToPage="1"/>
  </sheetPr>
  <dimension ref="A1:G13"/>
  <sheetViews>
    <sheetView zoomScale="110" zoomScaleNormal="110" workbookViewId="0"/>
  </sheetViews>
  <sheetFormatPr defaultColWidth="9.625" defaultRowHeight="15" customHeight="1" x14ac:dyDescent="0.15"/>
  <cols>
    <col min="1" max="1" width="22.625" style="98" customWidth="1"/>
    <col min="2" max="7" width="10.625" style="98" customWidth="1"/>
    <col min="8" max="16384" width="9.625" style="98"/>
  </cols>
  <sheetData>
    <row r="1" spans="1:7" ht="15" customHeight="1" x14ac:dyDescent="0.15">
      <c r="A1" s="430" t="s">
        <v>793</v>
      </c>
    </row>
    <row r="3" spans="1:7" ht="15" customHeight="1" x14ac:dyDescent="0.15">
      <c r="A3" s="97" t="s">
        <v>235</v>
      </c>
    </row>
    <row r="4" spans="1:7" s="99" customFormat="1" ht="15" customHeight="1" x14ac:dyDescent="0.15">
      <c r="A4" s="164" t="s">
        <v>236</v>
      </c>
      <c r="G4" s="108" t="s">
        <v>137</v>
      </c>
    </row>
    <row r="5" spans="1:7" s="99" customFormat="1" ht="15" customHeight="1" x14ac:dyDescent="0.15">
      <c r="A5" s="460" t="s">
        <v>2</v>
      </c>
      <c r="B5" s="465" t="s">
        <v>229</v>
      </c>
      <c r="C5" s="466"/>
      <c r="D5" s="467"/>
      <c r="E5" s="465" t="s">
        <v>230</v>
      </c>
      <c r="F5" s="466"/>
      <c r="G5" s="466"/>
    </row>
    <row r="6" spans="1:7" s="99" customFormat="1" ht="15" customHeight="1" x14ac:dyDescent="0.15">
      <c r="A6" s="461"/>
      <c r="B6" s="102" t="s">
        <v>199</v>
      </c>
      <c r="C6" s="102" t="s">
        <v>200</v>
      </c>
      <c r="D6" s="102" t="s">
        <v>8</v>
      </c>
      <c r="E6" s="102" t="s">
        <v>201</v>
      </c>
      <c r="F6" s="102" t="s">
        <v>202</v>
      </c>
      <c r="G6" s="103" t="s">
        <v>203</v>
      </c>
    </row>
    <row r="7" spans="1:7" s="99" customFormat="1" ht="15" customHeight="1" x14ac:dyDescent="0.15">
      <c r="A7" s="114" t="s">
        <v>237</v>
      </c>
      <c r="B7" s="168">
        <v>53</v>
      </c>
      <c r="C7" s="168">
        <v>53</v>
      </c>
      <c r="D7" s="168">
        <v>62</v>
      </c>
      <c r="E7" s="168">
        <v>67</v>
      </c>
      <c r="F7" s="168">
        <v>67</v>
      </c>
      <c r="G7" s="168">
        <v>79</v>
      </c>
    </row>
    <row r="8" spans="1:7" s="99" customFormat="1" ht="15" customHeight="1" x14ac:dyDescent="0.15">
      <c r="A8" s="122" t="s">
        <v>238</v>
      </c>
      <c r="B8" s="168">
        <v>53</v>
      </c>
      <c r="C8" s="168">
        <v>58</v>
      </c>
      <c r="D8" s="168">
        <v>64</v>
      </c>
      <c r="E8" s="168">
        <v>61</v>
      </c>
      <c r="F8" s="168">
        <v>67</v>
      </c>
      <c r="G8" s="168">
        <v>75</v>
      </c>
    </row>
    <row r="9" spans="1:7" s="99" customFormat="1" ht="15" customHeight="1" x14ac:dyDescent="0.15">
      <c r="A9" s="122" t="s">
        <v>239</v>
      </c>
      <c r="B9" s="168">
        <v>137</v>
      </c>
      <c r="C9" s="168">
        <v>128</v>
      </c>
      <c r="D9" s="168">
        <v>154</v>
      </c>
      <c r="E9" s="168">
        <v>166</v>
      </c>
      <c r="F9" s="168">
        <v>155</v>
      </c>
      <c r="G9" s="168">
        <v>178</v>
      </c>
    </row>
    <row r="10" spans="1:7" s="99" customFormat="1" ht="15" customHeight="1" x14ac:dyDescent="0.15">
      <c r="A10" s="176" t="s">
        <v>240</v>
      </c>
      <c r="B10" s="177">
        <f t="shared" ref="B10:C10" si="0">SUM(B7:B9)</f>
        <v>243</v>
      </c>
      <c r="C10" s="177">
        <f t="shared" si="0"/>
        <v>239</v>
      </c>
      <c r="D10" s="177">
        <f>SUM(D7:D9)</f>
        <v>280</v>
      </c>
      <c r="E10" s="177">
        <f t="shared" ref="E10:F10" si="1">SUM(E7:E9)</f>
        <v>294</v>
      </c>
      <c r="F10" s="177">
        <f t="shared" si="1"/>
        <v>289</v>
      </c>
      <c r="G10" s="177">
        <f>SUM(G7:G9)</f>
        <v>332</v>
      </c>
    </row>
    <row r="11" spans="1:7" s="99" customFormat="1" ht="15" customHeight="1" x14ac:dyDescent="0.15">
      <c r="A11" s="99" t="s">
        <v>241</v>
      </c>
      <c r="F11" s="106"/>
      <c r="G11" s="106"/>
    </row>
    <row r="12" spans="1:7" ht="15" customHeight="1" x14ac:dyDescent="0.15">
      <c r="A12" s="99" t="s">
        <v>242</v>
      </c>
      <c r="G12" s="106"/>
    </row>
    <row r="13" spans="1:7" ht="15" customHeight="1" x14ac:dyDescent="0.15">
      <c r="G13" s="106" t="s">
        <v>223</v>
      </c>
    </row>
  </sheetData>
  <mergeCells count="3">
    <mergeCell ref="A5:A6"/>
    <mergeCell ref="B5:D5"/>
    <mergeCell ref="E5:G5"/>
  </mergeCells>
  <phoneticPr fontId="2"/>
  <hyperlinks>
    <hyperlink ref="A1" location="目次!A1" display="目次へもどる" xr:uid="{5C5A8EF0-61EA-4420-B14C-2BB91FBF4C20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76B7-0F2A-41EF-85EF-6572D6C450C0}">
  <sheetPr codeName="Sheet17"/>
  <dimension ref="A1:I64"/>
  <sheetViews>
    <sheetView zoomScale="110" zoomScaleNormal="110" workbookViewId="0"/>
  </sheetViews>
  <sheetFormatPr defaultColWidth="8.75" defaultRowHeight="15" customHeight="1" x14ac:dyDescent="0.15"/>
  <cols>
    <col min="1" max="1" width="11.25" style="179" customWidth="1"/>
    <col min="2" max="6" width="15" style="179" customWidth="1"/>
    <col min="7" max="16384" width="8.75" style="179"/>
  </cols>
  <sheetData>
    <row r="1" spans="1:6" ht="15" customHeight="1" x14ac:dyDescent="0.15">
      <c r="A1" s="430" t="s">
        <v>793</v>
      </c>
    </row>
    <row r="3" spans="1:6" ht="15" customHeight="1" x14ac:dyDescent="0.15">
      <c r="A3" s="178" t="s">
        <v>243</v>
      </c>
    </row>
    <row r="4" spans="1:6" s="180" customFormat="1" ht="15" customHeight="1" x14ac:dyDescent="0.15">
      <c r="A4" s="24" t="s">
        <v>26</v>
      </c>
      <c r="F4" s="181" t="s">
        <v>27</v>
      </c>
    </row>
    <row r="5" spans="1:6" s="180" customFormat="1" ht="15" customHeight="1" x14ac:dyDescent="0.15">
      <c r="A5" s="493" t="s">
        <v>28</v>
      </c>
      <c r="B5" s="495" t="s">
        <v>231</v>
      </c>
      <c r="C5" s="497" t="s">
        <v>244</v>
      </c>
      <c r="D5" s="498"/>
      <c r="E5" s="498"/>
      <c r="F5" s="495" t="s">
        <v>33</v>
      </c>
    </row>
    <row r="6" spans="1:6" s="180" customFormat="1" ht="15" customHeight="1" x14ac:dyDescent="0.15">
      <c r="A6" s="494"/>
      <c r="B6" s="496"/>
      <c r="C6" s="183" t="s">
        <v>34</v>
      </c>
      <c r="D6" s="182" t="s">
        <v>35</v>
      </c>
      <c r="E6" s="182" t="s">
        <v>36</v>
      </c>
      <c r="F6" s="496"/>
    </row>
    <row r="7" spans="1:6" s="180" customFormat="1" ht="15" customHeight="1" x14ac:dyDescent="0.15">
      <c r="A7" s="184" t="s">
        <v>40</v>
      </c>
      <c r="B7" s="185">
        <v>8</v>
      </c>
      <c r="C7" s="29">
        <f>SUM(D7:E7)</f>
        <v>8562</v>
      </c>
      <c r="D7" s="29">
        <v>4259</v>
      </c>
      <c r="E7" s="29">
        <v>4303</v>
      </c>
      <c r="F7" s="29">
        <v>524</v>
      </c>
    </row>
    <row r="8" spans="1:6" s="180" customFormat="1" ht="15" customHeight="1" x14ac:dyDescent="0.15">
      <c r="A8" s="186">
        <v>6</v>
      </c>
      <c r="B8" s="29">
        <v>8</v>
      </c>
      <c r="C8" s="29">
        <f>SUM(D8:E8)</f>
        <v>8623</v>
      </c>
      <c r="D8" s="29">
        <v>4317</v>
      </c>
      <c r="E8" s="29">
        <v>4306</v>
      </c>
      <c r="F8" s="29">
        <v>521</v>
      </c>
    </row>
    <row r="9" spans="1:6" s="180" customFormat="1" ht="15" customHeight="1" x14ac:dyDescent="0.15">
      <c r="A9" s="186">
        <v>7</v>
      </c>
      <c r="B9" s="29">
        <v>8</v>
      </c>
      <c r="C9" s="29">
        <f>SUM(D9:E9)</f>
        <v>8649</v>
      </c>
      <c r="D9" s="29">
        <v>4308</v>
      </c>
      <c r="E9" s="29">
        <v>4341</v>
      </c>
      <c r="F9" s="29">
        <v>517</v>
      </c>
    </row>
    <row r="10" spans="1:6" s="180" customFormat="1" ht="15" customHeight="1" x14ac:dyDescent="0.15">
      <c r="A10" s="187" t="s">
        <v>245</v>
      </c>
      <c r="B10" s="188"/>
      <c r="C10" s="188"/>
      <c r="D10" s="188"/>
      <c r="E10" s="188"/>
      <c r="F10" s="189" t="s">
        <v>246</v>
      </c>
    </row>
    <row r="11" spans="1:6" ht="15" customHeight="1" x14ac:dyDescent="0.15">
      <c r="D11" s="190"/>
      <c r="E11" s="190"/>
    </row>
    <row r="64" spans="7:9" ht="15" customHeight="1" x14ac:dyDescent="0.15">
      <c r="G64" s="179" t="s">
        <v>247</v>
      </c>
      <c r="I64" s="179" t="s">
        <v>248</v>
      </c>
    </row>
  </sheetData>
  <mergeCells count="4">
    <mergeCell ref="A5:A6"/>
    <mergeCell ref="B5:B6"/>
    <mergeCell ref="C5:E5"/>
    <mergeCell ref="F5:F6"/>
  </mergeCells>
  <phoneticPr fontId="2"/>
  <hyperlinks>
    <hyperlink ref="A1" location="目次!A1" display="目次へもどる" xr:uid="{E0CC7E80-9807-4D60-97BD-4D275DC3F8E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EC2C9-D572-45D2-8A4F-ECF06D1A799B}">
  <sheetPr codeName="Sheet18"/>
  <dimension ref="A1:J36"/>
  <sheetViews>
    <sheetView zoomScale="110" zoomScaleNormal="110" workbookViewId="0"/>
  </sheetViews>
  <sheetFormatPr defaultColWidth="8.875" defaultRowHeight="14.25" customHeight="1" x14ac:dyDescent="0.15"/>
  <cols>
    <col min="1" max="1" width="5" style="99" customWidth="1"/>
    <col min="2" max="2" width="20.375" style="99" customWidth="1"/>
    <col min="3" max="4" width="8.75" style="99" customWidth="1"/>
    <col min="5" max="5" width="7.75" style="99" customWidth="1"/>
    <col min="6" max="10" width="7.125" style="99" customWidth="1"/>
    <col min="11" max="16384" width="8.875" style="99"/>
  </cols>
  <sheetData>
    <row r="1" spans="1:10" ht="15" customHeight="1" x14ac:dyDescent="0.15">
      <c r="A1" s="430" t="s">
        <v>793</v>
      </c>
    </row>
    <row r="2" spans="1:10" ht="15" customHeight="1" x14ac:dyDescent="0.15"/>
    <row r="3" spans="1:10" ht="15" customHeight="1" x14ac:dyDescent="0.15">
      <c r="A3" s="97" t="s">
        <v>249</v>
      </c>
      <c r="E3" s="191"/>
    </row>
    <row r="4" spans="1:10" ht="15" customHeight="1" x14ac:dyDescent="0.15">
      <c r="A4" s="192" t="s">
        <v>250</v>
      </c>
      <c r="J4" s="100" t="s">
        <v>27</v>
      </c>
    </row>
    <row r="5" spans="1:10" ht="15" customHeight="1" x14ac:dyDescent="0.15">
      <c r="A5" s="499" t="s">
        <v>251</v>
      </c>
      <c r="B5" s="499"/>
      <c r="C5" s="501" t="s">
        <v>252</v>
      </c>
      <c r="D5" s="503" t="s">
        <v>253</v>
      </c>
      <c r="E5" s="465" t="s">
        <v>244</v>
      </c>
      <c r="F5" s="466"/>
      <c r="G5" s="466"/>
      <c r="H5" s="466"/>
      <c r="I5" s="467"/>
      <c r="J5" s="505" t="s">
        <v>254</v>
      </c>
    </row>
    <row r="6" spans="1:10" ht="15" customHeight="1" x14ac:dyDescent="0.15">
      <c r="A6" s="500"/>
      <c r="B6" s="500"/>
      <c r="C6" s="502"/>
      <c r="D6" s="504"/>
      <c r="E6" s="102" t="s">
        <v>255</v>
      </c>
      <c r="F6" s="102" t="s">
        <v>256</v>
      </c>
      <c r="G6" s="102" t="s">
        <v>257</v>
      </c>
      <c r="H6" s="102" t="s">
        <v>258</v>
      </c>
      <c r="I6" s="105" t="s">
        <v>259</v>
      </c>
      <c r="J6" s="506"/>
    </row>
    <row r="7" spans="1:10" ht="15" customHeight="1" x14ac:dyDescent="0.15">
      <c r="A7" s="511" t="s">
        <v>260</v>
      </c>
      <c r="B7" s="193" t="s">
        <v>261</v>
      </c>
      <c r="C7" s="194"/>
      <c r="D7" s="194"/>
      <c r="E7" s="194"/>
      <c r="F7" s="194"/>
      <c r="G7" s="194"/>
      <c r="H7" s="194"/>
      <c r="I7" s="194"/>
      <c r="J7" s="194"/>
    </row>
    <row r="8" spans="1:10" ht="15" customHeight="1" x14ac:dyDescent="0.15">
      <c r="A8" s="512"/>
      <c r="B8" s="195" t="s">
        <v>262</v>
      </c>
      <c r="C8" s="126">
        <v>318</v>
      </c>
      <c r="D8" s="126">
        <v>319</v>
      </c>
      <c r="E8" s="126">
        <f>SUM(F8:I8)</f>
        <v>954</v>
      </c>
      <c r="F8" s="126">
        <v>319</v>
      </c>
      <c r="G8" s="126">
        <v>320</v>
      </c>
      <c r="H8" s="126">
        <v>315</v>
      </c>
      <c r="I8" s="143" t="s">
        <v>263</v>
      </c>
      <c r="J8" s="126">
        <v>69</v>
      </c>
    </row>
    <row r="9" spans="1:10" ht="15" customHeight="1" x14ac:dyDescent="0.15">
      <c r="A9" s="512"/>
      <c r="B9" s="196" t="s">
        <v>264</v>
      </c>
      <c r="C9" s="197">
        <v>40</v>
      </c>
      <c r="D9" s="197">
        <v>29</v>
      </c>
      <c r="E9" s="198">
        <f>SUM(F9:I9)</f>
        <v>115</v>
      </c>
      <c r="F9" s="197">
        <v>30</v>
      </c>
      <c r="G9" s="197">
        <v>43</v>
      </c>
      <c r="H9" s="197">
        <v>23</v>
      </c>
      <c r="I9" s="197">
        <v>19</v>
      </c>
      <c r="J9" s="197">
        <v>11</v>
      </c>
    </row>
    <row r="10" spans="1:10" ht="15" customHeight="1" x14ac:dyDescent="0.15">
      <c r="A10" s="512"/>
      <c r="B10" s="199" t="s">
        <v>265</v>
      </c>
      <c r="C10" s="200"/>
      <c r="D10" s="200"/>
      <c r="E10" s="168"/>
      <c r="F10" s="168"/>
      <c r="G10" s="168"/>
      <c r="H10" s="168"/>
      <c r="I10" s="126"/>
      <c r="J10" s="168"/>
    </row>
    <row r="11" spans="1:10" ht="15" customHeight="1" x14ac:dyDescent="0.15">
      <c r="A11" s="512"/>
      <c r="B11" s="195" t="s">
        <v>266</v>
      </c>
      <c r="C11" s="126">
        <v>318</v>
      </c>
      <c r="D11" s="126">
        <v>318</v>
      </c>
      <c r="E11" s="31">
        <f>SUM(F11:I11)</f>
        <v>950</v>
      </c>
      <c r="F11" s="126">
        <v>319</v>
      </c>
      <c r="G11" s="126">
        <v>317</v>
      </c>
      <c r="H11" s="126">
        <v>314</v>
      </c>
      <c r="I11" s="143" t="s">
        <v>10</v>
      </c>
      <c r="J11" s="507">
        <v>74</v>
      </c>
    </row>
    <row r="12" spans="1:10" ht="15" customHeight="1" x14ac:dyDescent="0.15">
      <c r="A12" s="512"/>
      <c r="B12" s="195" t="s">
        <v>267</v>
      </c>
      <c r="C12" s="126">
        <v>40</v>
      </c>
      <c r="D12" s="126">
        <v>40</v>
      </c>
      <c r="E12" s="31">
        <f>SUM(F12:I12)</f>
        <v>118</v>
      </c>
      <c r="F12" s="126">
        <v>40</v>
      </c>
      <c r="G12" s="126">
        <v>40</v>
      </c>
      <c r="H12" s="126">
        <v>38</v>
      </c>
      <c r="I12" s="143" t="s">
        <v>10</v>
      </c>
      <c r="J12" s="514"/>
    </row>
    <row r="13" spans="1:10" ht="15" customHeight="1" x14ac:dyDescent="0.15">
      <c r="A13" s="512"/>
      <c r="B13" s="201" t="s">
        <v>268</v>
      </c>
      <c r="C13" s="202"/>
      <c r="D13" s="202"/>
      <c r="E13" s="203"/>
      <c r="F13" s="203"/>
      <c r="G13" s="203"/>
      <c r="H13" s="203"/>
      <c r="I13" s="203"/>
      <c r="J13" s="203"/>
    </row>
    <row r="14" spans="1:10" ht="15" customHeight="1" x14ac:dyDescent="0.15">
      <c r="A14" s="512"/>
      <c r="B14" s="196" t="s">
        <v>266</v>
      </c>
      <c r="C14" s="197">
        <v>318</v>
      </c>
      <c r="D14" s="197">
        <v>319</v>
      </c>
      <c r="E14" s="204">
        <f>SUM(F14:I14)</f>
        <v>939</v>
      </c>
      <c r="F14" s="197">
        <v>318</v>
      </c>
      <c r="G14" s="197">
        <v>312</v>
      </c>
      <c r="H14" s="197">
        <v>309</v>
      </c>
      <c r="I14" s="205" t="s">
        <v>10</v>
      </c>
      <c r="J14" s="197">
        <v>56</v>
      </c>
    </row>
    <row r="15" spans="1:10" ht="15" customHeight="1" x14ac:dyDescent="0.15">
      <c r="A15" s="512"/>
      <c r="B15" s="199" t="s">
        <v>269</v>
      </c>
      <c r="C15" s="200"/>
      <c r="D15" s="200"/>
      <c r="E15" s="168"/>
      <c r="F15" s="168"/>
      <c r="G15" s="168"/>
      <c r="H15" s="168"/>
      <c r="I15" s="168"/>
      <c r="J15" s="168"/>
    </row>
    <row r="16" spans="1:10" ht="15" customHeight="1" x14ac:dyDescent="0.15">
      <c r="A16" s="512"/>
      <c r="B16" s="195" t="s">
        <v>266</v>
      </c>
      <c r="C16" s="126">
        <v>278</v>
      </c>
      <c r="D16" s="126">
        <v>278</v>
      </c>
      <c r="E16" s="31">
        <f>SUM(F16:I16)</f>
        <v>854</v>
      </c>
      <c r="F16" s="126">
        <v>278</v>
      </c>
      <c r="G16" s="126">
        <v>310</v>
      </c>
      <c r="H16" s="126">
        <v>266</v>
      </c>
      <c r="I16" s="143" t="s">
        <v>10</v>
      </c>
      <c r="J16" s="126">
        <v>55</v>
      </c>
    </row>
    <row r="17" spans="1:10" ht="15" customHeight="1" x14ac:dyDescent="0.15">
      <c r="A17" s="512"/>
      <c r="B17" s="201" t="s">
        <v>270</v>
      </c>
      <c r="C17" s="202"/>
      <c r="D17" s="202"/>
      <c r="E17" s="203"/>
      <c r="F17" s="203"/>
      <c r="G17" s="203"/>
      <c r="H17" s="203"/>
      <c r="I17" s="203"/>
      <c r="J17" s="203"/>
    </row>
    <row r="18" spans="1:10" ht="15" customHeight="1" x14ac:dyDescent="0.15">
      <c r="A18" s="512"/>
      <c r="B18" s="195" t="s">
        <v>266</v>
      </c>
      <c r="C18" s="126">
        <v>318</v>
      </c>
      <c r="D18" s="126">
        <v>318</v>
      </c>
      <c r="E18" s="31">
        <f>SUM(F18:I18)</f>
        <v>938</v>
      </c>
      <c r="F18" s="126">
        <v>318</v>
      </c>
      <c r="G18" s="126">
        <v>311</v>
      </c>
      <c r="H18" s="126">
        <v>309</v>
      </c>
      <c r="I18" s="143" t="s">
        <v>10</v>
      </c>
      <c r="J18" s="507">
        <v>64</v>
      </c>
    </row>
    <row r="19" spans="1:10" ht="15" customHeight="1" x14ac:dyDescent="0.15">
      <c r="A19" s="512"/>
      <c r="B19" s="196" t="s">
        <v>271</v>
      </c>
      <c r="C19" s="197">
        <v>40</v>
      </c>
      <c r="D19" s="197">
        <v>40</v>
      </c>
      <c r="E19" s="206">
        <f>SUM(F19:I19)</f>
        <v>120</v>
      </c>
      <c r="F19" s="197">
        <v>40</v>
      </c>
      <c r="G19" s="197">
        <v>40</v>
      </c>
      <c r="H19" s="197">
        <v>40</v>
      </c>
      <c r="I19" s="205" t="s">
        <v>10</v>
      </c>
      <c r="J19" s="514"/>
    </row>
    <row r="20" spans="1:10" ht="15" customHeight="1" x14ac:dyDescent="0.15">
      <c r="A20" s="512"/>
      <c r="B20" s="199" t="s">
        <v>272</v>
      </c>
      <c r="C20" s="207"/>
      <c r="D20" s="207"/>
      <c r="E20" s="31"/>
      <c r="F20" s="126"/>
      <c r="G20" s="126"/>
      <c r="H20" s="126"/>
      <c r="I20" s="126"/>
      <c r="J20" s="203"/>
    </row>
    <row r="21" spans="1:10" ht="15" customHeight="1" x14ac:dyDescent="0.15">
      <c r="A21" s="512"/>
      <c r="B21" s="195" t="s">
        <v>273</v>
      </c>
      <c r="C21" s="509">
        <v>79</v>
      </c>
      <c r="D21" s="507">
        <v>79</v>
      </c>
      <c r="E21" s="31">
        <f t="shared" ref="E21:E26" si="0">SUM(F21:I21)</f>
        <v>108</v>
      </c>
      <c r="F21" s="126">
        <v>39</v>
      </c>
      <c r="G21" s="126">
        <v>33</v>
      </c>
      <c r="H21" s="126">
        <v>36</v>
      </c>
      <c r="I21" s="143" t="s">
        <v>10</v>
      </c>
      <c r="J21" s="507">
        <v>57</v>
      </c>
    </row>
    <row r="22" spans="1:10" ht="15" customHeight="1" x14ac:dyDescent="0.15">
      <c r="A22" s="512"/>
      <c r="B22" s="195" t="s">
        <v>274</v>
      </c>
      <c r="C22" s="509"/>
      <c r="D22" s="507"/>
      <c r="E22" s="31">
        <f t="shared" si="0"/>
        <v>119</v>
      </c>
      <c r="F22" s="126">
        <v>40</v>
      </c>
      <c r="G22" s="126">
        <v>39</v>
      </c>
      <c r="H22" s="126">
        <v>40</v>
      </c>
      <c r="I22" s="143" t="s">
        <v>10</v>
      </c>
      <c r="J22" s="507"/>
    </row>
    <row r="23" spans="1:10" ht="15" customHeight="1" x14ac:dyDescent="0.15">
      <c r="A23" s="512"/>
      <c r="B23" s="195" t="s">
        <v>275</v>
      </c>
      <c r="C23" s="509">
        <v>80</v>
      </c>
      <c r="D23" s="507">
        <v>76</v>
      </c>
      <c r="E23" s="31">
        <f t="shared" si="0"/>
        <v>106</v>
      </c>
      <c r="F23" s="126">
        <v>39</v>
      </c>
      <c r="G23" s="126">
        <v>34</v>
      </c>
      <c r="H23" s="126">
        <v>33</v>
      </c>
      <c r="I23" s="143" t="s">
        <v>10</v>
      </c>
      <c r="J23" s="507"/>
    </row>
    <row r="24" spans="1:10" ht="15" customHeight="1" x14ac:dyDescent="0.15">
      <c r="A24" s="512"/>
      <c r="B24" s="195" t="s">
        <v>276</v>
      </c>
      <c r="C24" s="509"/>
      <c r="D24" s="507"/>
      <c r="E24" s="31">
        <f t="shared" si="0"/>
        <v>113</v>
      </c>
      <c r="F24" s="126">
        <v>39</v>
      </c>
      <c r="G24" s="126">
        <v>37</v>
      </c>
      <c r="H24" s="126">
        <v>37</v>
      </c>
      <c r="I24" s="143" t="s">
        <v>10</v>
      </c>
      <c r="J24" s="507"/>
    </row>
    <row r="25" spans="1:10" ht="15" customHeight="1" x14ac:dyDescent="0.15">
      <c r="A25" s="512"/>
      <c r="B25" s="195" t="s">
        <v>277</v>
      </c>
      <c r="C25" s="509">
        <v>79</v>
      </c>
      <c r="D25" s="507">
        <v>73</v>
      </c>
      <c r="E25" s="31">
        <f t="shared" si="0"/>
        <v>83</v>
      </c>
      <c r="F25" s="126">
        <v>33</v>
      </c>
      <c r="G25" s="126">
        <v>26</v>
      </c>
      <c r="H25" s="126">
        <v>24</v>
      </c>
      <c r="I25" s="143" t="s">
        <v>10</v>
      </c>
      <c r="J25" s="507"/>
    </row>
    <row r="26" spans="1:10" ht="15" customHeight="1" x14ac:dyDescent="0.15">
      <c r="A26" s="512"/>
      <c r="B26" s="208" t="s">
        <v>278</v>
      </c>
      <c r="C26" s="510"/>
      <c r="D26" s="508"/>
      <c r="E26" s="34">
        <f t="shared" si="0"/>
        <v>108</v>
      </c>
      <c r="F26" s="133">
        <v>40</v>
      </c>
      <c r="G26" s="133">
        <v>37</v>
      </c>
      <c r="H26" s="133">
        <v>31</v>
      </c>
      <c r="I26" s="143" t="s">
        <v>10</v>
      </c>
      <c r="J26" s="508"/>
    </row>
    <row r="27" spans="1:10" ht="15" customHeight="1" x14ac:dyDescent="0.15">
      <c r="A27" s="511" t="s">
        <v>279</v>
      </c>
      <c r="B27" s="193" t="s">
        <v>280</v>
      </c>
      <c r="C27" s="209"/>
      <c r="D27" s="209"/>
      <c r="E27" s="194"/>
      <c r="F27" s="210"/>
      <c r="G27" s="210"/>
      <c r="H27" s="210"/>
      <c r="I27" s="210"/>
      <c r="J27" s="210"/>
    </row>
    <row r="28" spans="1:10" ht="15" customHeight="1" x14ac:dyDescent="0.15">
      <c r="A28" s="512"/>
      <c r="B28" s="196" t="s">
        <v>281</v>
      </c>
      <c r="C28" s="197">
        <v>320</v>
      </c>
      <c r="D28" s="198">
        <v>369</v>
      </c>
      <c r="E28" s="206">
        <f>SUM(F28:H28)</f>
        <v>1092</v>
      </c>
      <c r="F28" s="198">
        <v>369</v>
      </c>
      <c r="G28" s="197">
        <v>362</v>
      </c>
      <c r="H28" s="197">
        <v>361</v>
      </c>
      <c r="I28" s="205" t="s">
        <v>10</v>
      </c>
      <c r="J28" s="197">
        <v>45</v>
      </c>
    </row>
    <row r="29" spans="1:10" ht="15" customHeight="1" x14ac:dyDescent="0.15">
      <c r="A29" s="512"/>
      <c r="B29" s="201" t="s">
        <v>282</v>
      </c>
      <c r="C29" s="200"/>
      <c r="D29" s="200"/>
      <c r="E29" s="31"/>
      <c r="F29" s="126"/>
      <c r="G29" s="211"/>
      <c r="H29" s="211"/>
      <c r="I29" s="211"/>
      <c r="J29" s="203"/>
    </row>
    <row r="30" spans="1:10" ht="15" customHeight="1" x14ac:dyDescent="0.15">
      <c r="A30" s="512"/>
      <c r="B30" s="195" t="s">
        <v>262</v>
      </c>
      <c r="C30" s="124">
        <v>520</v>
      </c>
      <c r="D30" s="126">
        <v>614</v>
      </c>
      <c r="E30" s="31">
        <f>SUM(F30:H30)</f>
        <v>1932</v>
      </c>
      <c r="F30" s="126">
        <v>614</v>
      </c>
      <c r="G30" s="126">
        <v>623</v>
      </c>
      <c r="H30" s="126">
        <v>695</v>
      </c>
      <c r="I30" s="143" t="s">
        <v>10</v>
      </c>
      <c r="J30" s="31">
        <v>86</v>
      </c>
    </row>
    <row r="31" spans="1:10" s="214" customFormat="1" ht="15" customHeight="1" x14ac:dyDescent="0.15">
      <c r="A31" s="512"/>
      <c r="B31" s="212" t="s">
        <v>283</v>
      </c>
      <c r="C31" s="213"/>
      <c r="D31" s="213"/>
      <c r="E31" s="203"/>
      <c r="F31" s="211"/>
      <c r="G31" s="211"/>
      <c r="H31" s="211"/>
      <c r="I31" s="211"/>
      <c r="J31" s="211"/>
    </row>
    <row r="32" spans="1:10" s="214" customFormat="1" ht="15" customHeight="1" x14ac:dyDescent="0.15">
      <c r="A32" s="512"/>
      <c r="B32" s="215" t="s">
        <v>284</v>
      </c>
      <c r="C32" s="197" t="s">
        <v>285</v>
      </c>
      <c r="D32" s="197" t="s">
        <v>285</v>
      </c>
      <c r="E32" s="204">
        <v>527</v>
      </c>
      <c r="F32" s="197" t="s">
        <v>285</v>
      </c>
      <c r="G32" s="197" t="s">
        <v>285</v>
      </c>
      <c r="H32" s="197" t="s">
        <v>285</v>
      </c>
      <c r="I32" s="205" t="s">
        <v>10</v>
      </c>
      <c r="J32" s="197" t="s">
        <v>286</v>
      </c>
    </row>
    <row r="33" spans="1:10" ht="15" customHeight="1" x14ac:dyDescent="0.15">
      <c r="A33" s="512"/>
      <c r="B33" s="201" t="s">
        <v>287</v>
      </c>
      <c r="C33" s="213"/>
      <c r="D33" s="213"/>
      <c r="E33" s="31"/>
      <c r="F33" s="211"/>
      <c r="G33" s="211"/>
      <c r="H33" s="211"/>
      <c r="I33" s="211"/>
      <c r="J33" s="211"/>
    </row>
    <row r="34" spans="1:10" ht="15" customHeight="1" x14ac:dyDescent="0.15">
      <c r="A34" s="513"/>
      <c r="B34" s="208" t="s">
        <v>284</v>
      </c>
      <c r="C34" s="131">
        <v>140</v>
      </c>
      <c r="D34" s="133">
        <v>151</v>
      </c>
      <c r="E34" s="34">
        <v>466</v>
      </c>
      <c r="F34" s="133" t="s">
        <v>286</v>
      </c>
      <c r="G34" s="133" t="s">
        <v>286</v>
      </c>
      <c r="H34" s="133" t="s">
        <v>286</v>
      </c>
      <c r="I34" s="216" t="s">
        <v>10</v>
      </c>
      <c r="J34" s="133">
        <v>20</v>
      </c>
    </row>
    <row r="35" spans="1:10" ht="15" customHeight="1" x14ac:dyDescent="0.15">
      <c r="A35" s="463" t="s">
        <v>288</v>
      </c>
      <c r="B35" s="464"/>
      <c r="C35" s="217">
        <f t="shared" ref="C35:J35" si="1">SUM(C8:C34)</f>
        <v>2888</v>
      </c>
      <c r="D35" s="217">
        <f t="shared" si="1"/>
        <v>3023</v>
      </c>
      <c r="E35" s="218">
        <f t="shared" si="1"/>
        <v>9642</v>
      </c>
      <c r="F35" s="217">
        <f t="shared" si="1"/>
        <v>2875</v>
      </c>
      <c r="G35" s="217">
        <f t="shared" si="1"/>
        <v>2884</v>
      </c>
      <c r="H35" s="217">
        <f t="shared" si="1"/>
        <v>2871</v>
      </c>
      <c r="I35" s="217">
        <f t="shared" si="1"/>
        <v>19</v>
      </c>
      <c r="J35" s="217">
        <f t="shared" si="1"/>
        <v>537</v>
      </c>
    </row>
    <row r="36" spans="1:10" ht="15" customHeight="1" x14ac:dyDescent="0.15">
      <c r="J36" s="106" t="s">
        <v>289</v>
      </c>
    </row>
  </sheetData>
  <mergeCells count="17">
    <mergeCell ref="A35:B35"/>
    <mergeCell ref="J21:J26"/>
    <mergeCell ref="C23:C24"/>
    <mergeCell ref="D23:D24"/>
    <mergeCell ref="C25:C26"/>
    <mergeCell ref="D25:D26"/>
    <mergeCell ref="A27:A34"/>
    <mergeCell ref="A7:A26"/>
    <mergeCell ref="J11:J12"/>
    <mergeCell ref="J18:J19"/>
    <mergeCell ref="C21:C22"/>
    <mergeCell ref="D21:D22"/>
    <mergeCell ref="A5:B6"/>
    <mergeCell ref="C5:C6"/>
    <mergeCell ref="D5:D6"/>
    <mergeCell ref="E5:I5"/>
    <mergeCell ref="J5:J6"/>
  </mergeCells>
  <phoneticPr fontId="2"/>
  <hyperlinks>
    <hyperlink ref="A1" location="目次!A1" display="目次へもどる" xr:uid="{4E9247B3-F152-4AF1-B595-D77ACD69B57D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1D123-673A-4BE3-AB19-5C8D14C88165}">
  <sheetPr codeName="Sheet1"/>
  <dimension ref="A1:I20"/>
  <sheetViews>
    <sheetView zoomScale="110" zoomScaleNormal="110" workbookViewId="0"/>
  </sheetViews>
  <sheetFormatPr defaultColWidth="13.125" defaultRowHeight="15" customHeight="1" x14ac:dyDescent="0.15"/>
  <cols>
    <col min="1" max="1" width="23.75" style="3" customWidth="1"/>
    <col min="2" max="2" width="8.125" style="3" customWidth="1"/>
    <col min="3" max="3" width="7.5" style="3" customWidth="1"/>
    <col min="4" max="4" width="8.125" style="3" customWidth="1"/>
    <col min="5" max="5" width="7.5" style="3" customWidth="1"/>
    <col min="6" max="6" width="8.125" style="3" customWidth="1"/>
    <col min="7" max="7" width="7.5" style="3" customWidth="1"/>
    <col min="8" max="8" width="8.125" style="3" customWidth="1"/>
    <col min="9" max="9" width="7.5" style="3" customWidth="1"/>
    <col min="10" max="16384" width="13.125" style="3"/>
  </cols>
  <sheetData>
    <row r="1" spans="1:9" s="23" customFormat="1" ht="15" customHeight="1" x14ac:dyDescent="0.15">
      <c r="A1" s="428" t="s">
        <v>793</v>
      </c>
    </row>
    <row r="2" spans="1:9" s="23" customFormat="1" ht="15" customHeight="1" x14ac:dyDescent="0.15"/>
    <row r="3" spans="1:9" ht="15" customHeight="1" x14ac:dyDescent="0.15">
      <c r="A3" s="1" t="s">
        <v>0</v>
      </c>
      <c r="B3" s="2"/>
    </row>
    <row r="4" spans="1:9" s="5" customFormat="1" ht="15" customHeight="1" x14ac:dyDescent="0.15">
      <c r="A4" s="4" t="s">
        <v>1</v>
      </c>
    </row>
    <row r="5" spans="1:9" s="9" customFormat="1" ht="15" customHeight="1" x14ac:dyDescent="0.15">
      <c r="A5" s="433" t="s">
        <v>2</v>
      </c>
      <c r="B5" s="435" t="s">
        <v>3</v>
      </c>
      <c r="C5" s="436"/>
      <c r="D5" s="437" t="s">
        <v>4</v>
      </c>
      <c r="E5" s="438"/>
      <c r="F5" s="437" t="s">
        <v>5</v>
      </c>
      <c r="G5" s="438"/>
      <c r="H5" s="439" t="s">
        <v>6</v>
      </c>
      <c r="I5" s="440"/>
    </row>
    <row r="6" spans="1:9" s="9" customFormat="1" ht="15" customHeight="1" x14ac:dyDescent="0.15">
      <c r="A6" s="434"/>
      <c r="B6" s="10" t="s">
        <v>7</v>
      </c>
      <c r="C6" s="10" t="s">
        <v>8</v>
      </c>
      <c r="D6" s="10" t="s">
        <v>7</v>
      </c>
      <c r="E6" s="10" t="s">
        <v>8</v>
      </c>
      <c r="F6" s="10" t="s">
        <v>7</v>
      </c>
      <c r="G6" s="10" t="s">
        <v>8</v>
      </c>
      <c r="H6" s="10" t="s">
        <v>7</v>
      </c>
      <c r="I6" s="10" t="s">
        <v>8</v>
      </c>
    </row>
    <row r="7" spans="1:9" s="5" customFormat="1" ht="15" customHeight="1" x14ac:dyDescent="0.15">
      <c r="A7" s="11" t="s">
        <v>9</v>
      </c>
      <c r="B7" s="12">
        <v>19</v>
      </c>
      <c r="C7" s="12">
        <v>18</v>
      </c>
      <c r="D7" s="13" t="s">
        <v>10</v>
      </c>
      <c r="E7" s="13" t="s">
        <v>10</v>
      </c>
      <c r="F7" s="14" t="s">
        <v>10</v>
      </c>
      <c r="G7" s="14" t="s">
        <v>10</v>
      </c>
      <c r="H7" s="15">
        <v>19</v>
      </c>
      <c r="I7" s="15">
        <v>18</v>
      </c>
    </row>
    <row r="8" spans="1:9" s="5" customFormat="1" ht="15" customHeight="1" x14ac:dyDescent="0.15">
      <c r="A8" s="16" t="s">
        <v>11</v>
      </c>
      <c r="B8" s="12">
        <v>10</v>
      </c>
      <c r="C8" s="12">
        <v>11</v>
      </c>
      <c r="D8" s="13" t="s">
        <v>10</v>
      </c>
      <c r="E8" s="13" t="s">
        <v>10</v>
      </c>
      <c r="F8" s="14" t="s">
        <v>10</v>
      </c>
      <c r="G8" s="14" t="s">
        <v>10</v>
      </c>
      <c r="H8" s="15">
        <v>10</v>
      </c>
      <c r="I8" s="15">
        <v>11</v>
      </c>
    </row>
    <row r="9" spans="1:9" s="5" customFormat="1" ht="15" customHeight="1" x14ac:dyDescent="0.15">
      <c r="A9" s="11" t="s">
        <v>12</v>
      </c>
      <c r="B9" s="12">
        <v>29</v>
      </c>
      <c r="C9" s="12">
        <v>29</v>
      </c>
      <c r="D9" s="13" t="s">
        <v>10</v>
      </c>
      <c r="E9" s="13" t="s">
        <v>10</v>
      </c>
      <c r="F9" s="17">
        <v>29</v>
      </c>
      <c r="G9" s="18">
        <v>29</v>
      </c>
      <c r="H9" s="13" t="s">
        <v>10</v>
      </c>
      <c r="I9" s="13" t="s">
        <v>10</v>
      </c>
    </row>
    <row r="10" spans="1:9" s="5" customFormat="1" ht="15" customHeight="1" x14ac:dyDescent="0.15">
      <c r="A10" s="11" t="s">
        <v>13</v>
      </c>
      <c r="B10" s="12">
        <v>16</v>
      </c>
      <c r="C10" s="12">
        <v>16</v>
      </c>
      <c r="D10" s="13" t="s">
        <v>10</v>
      </c>
      <c r="E10" s="13" t="s">
        <v>10</v>
      </c>
      <c r="F10" s="17">
        <v>15</v>
      </c>
      <c r="G10" s="18">
        <v>15</v>
      </c>
      <c r="H10" s="15">
        <v>1</v>
      </c>
      <c r="I10" s="15">
        <v>1</v>
      </c>
    </row>
    <row r="11" spans="1:9" s="5" customFormat="1" ht="15" customHeight="1" x14ac:dyDescent="0.15">
      <c r="A11" s="11" t="s">
        <v>14</v>
      </c>
      <c r="B11" s="12">
        <v>10</v>
      </c>
      <c r="C11" s="12">
        <v>10</v>
      </c>
      <c r="D11" s="15">
        <v>6</v>
      </c>
      <c r="E11" s="15">
        <v>6</v>
      </c>
      <c r="F11" s="17" t="s">
        <v>10</v>
      </c>
      <c r="G11" s="17" t="s">
        <v>10</v>
      </c>
      <c r="H11" s="15">
        <v>4</v>
      </c>
      <c r="I11" s="15">
        <v>4</v>
      </c>
    </row>
    <row r="12" spans="1:9" s="5" customFormat="1" ht="15" customHeight="1" x14ac:dyDescent="0.15">
      <c r="A12" s="19" t="s">
        <v>15</v>
      </c>
      <c r="B12" s="12">
        <v>7</v>
      </c>
      <c r="C12" s="12">
        <v>7</v>
      </c>
      <c r="D12" s="15">
        <v>5</v>
      </c>
      <c r="E12" s="15">
        <v>5</v>
      </c>
      <c r="F12" s="17" t="s">
        <v>10</v>
      </c>
      <c r="G12" s="17" t="s">
        <v>10</v>
      </c>
      <c r="H12" s="15">
        <v>2</v>
      </c>
      <c r="I12" s="15">
        <v>2</v>
      </c>
    </row>
    <row r="13" spans="1:9" s="5" customFormat="1" ht="15" customHeight="1" x14ac:dyDescent="0.15">
      <c r="A13" s="19" t="s">
        <v>16</v>
      </c>
      <c r="B13" s="12">
        <v>1</v>
      </c>
      <c r="C13" s="12">
        <v>1</v>
      </c>
      <c r="D13" s="15">
        <v>1</v>
      </c>
      <c r="E13" s="15">
        <v>1</v>
      </c>
      <c r="F13" s="17" t="s">
        <v>10</v>
      </c>
      <c r="G13" s="17" t="s">
        <v>10</v>
      </c>
      <c r="H13" s="13" t="s">
        <v>10</v>
      </c>
      <c r="I13" s="17" t="s">
        <v>10</v>
      </c>
    </row>
    <row r="14" spans="1:9" s="5" customFormat="1" ht="15" customHeight="1" x14ac:dyDescent="0.15">
      <c r="A14" s="19" t="s">
        <v>17</v>
      </c>
      <c r="B14" s="12">
        <v>2</v>
      </c>
      <c r="C14" s="12">
        <v>2</v>
      </c>
      <c r="D14" s="13" t="s">
        <v>10</v>
      </c>
      <c r="E14" s="17" t="s">
        <v>10</v>
      </c>
      <c r="F14" s="17" t="s">
        <v>10</v>
      </c>
      <c r="G14" s="17" t="s">
        <v>10</v>
      </c>
      <c r="H14" s="15">
        <v>2</v>
      </c>
      <c r="I14" s="15">
        <v>2</v>
      </c>
    </row>
    <row r="15" spans="1:9" s="5" customFormat="1" ht="15" customHeight="1" x14ac:dyDescent="0.15">
      <c r="A15" s="11" t="s">
        <v>18</v>
      </c>
      <c r="B15" s="12">
        <v>1</v>
      </c>
      <c r="C15" s="12">
        <v>1</v>
      </c>
      <c r="D15" s="13" t="s">
        <v>10</v>
      </c>
      <c r="E15" s="13" t="s">
        <v>10</v>
      </c>
      <c r="F15" s="14" t="s">
        <v>10</v>
      </c>
      <c r="G15" s="13" t="s">
        <v>10</v>
      </c>
      <c r="H15" s="15">
        <v>1</v>
      </c>
      <c r="I15" s="15">
        <v>1</v>
      </c>
    </row>
    <row r="16" spans="1:9" s="5" customFormat="1" ht="15" customHeight="1" x14ac:dyDescent="0.15">
      <c r="A16" s="11" t="s">
        <v>19</v>
      </c>
      <c r="B16" s="12">
        <v>2</v>
      </c>
      <c r="C16" s="12">
        <v>2</v>
      </c>
      <c r="D16" s="15">
        <v>1</v>
      </c>
      <c r="E16" s="15">
        <v>1</v>
      </c>
      <c r="F16" s="17" t="s">
        <v>10</v>
      </c>
      <c r="G16" s="17" t="s">
        <v>10</v>
      </c>
      <c r="H16" s="15">
        <v>1</v>
      </c>
      <c r="I16" s="15">
        <v>1</v>
      </c>
    </row>
    <row r="17" spans="1:9" s="5" customFormat="1" ht="15" customHeight="1" x14ac:dyDescent="0.15">
      <c r="A17" s="11" t="s">
        <v>20</v>
      </c>
      <c r="B17" s="12">
        <v>2</v>
      </c>
      <c r="C17" s="12">
        <v>2</v>
      </c>
      <c r="D17" s="15">
        <v>1</v>
      </c>
      <c r="E17" s="15">
        <v>1</v>
      </c>
      <c r="F17" s="17" t="s">
        <v>10</v>
      </c>
      <c r="G17" s="17" t="s">
        <v>10</v>
      </c>
      <c r="H17" s="20">
        <v>1</v>
      </c>
      <c r="I17" s="20">
        <v>1</v>
      </c>
    </row>
    <row r="18" spans="1:9" s="5" customFormat="1" ht="15" customHeight="1" x14ac:dyDescent="0.15">
      <c r="A18" s="11" t="s">
        <v>21</v>
      </c>
      <c r="B18" s="12">
        <v>4</v>
      </c>
      <c r="C18" s="12">
        <v>4</v>
      </c>
      <c r="D18" s="13" t="s">
        <v>10</v>
      </c>
      <c r="E18" s="13" t="s">
        <v>10</v>
      </c>
      <c r="F18" s="14" t="s">
        <v>10</v>
      </c>
      <c r="G18" s="13" t="s">
        <v>10</v>
      </c>
      <c r="H18" s="15">
        <v>4</v>
      </c>
      <c r="I18" s="15">
        <v>4</v>
      </c>
    </row>
    <row r="19" spans="1:9" s="5" customFormat="1" ht="15" customHeight="1" x14ac:dyDescent="0.15">
      <c r="A19" s="11" t="s">
        <v>22</v>
      </c>
      <c r="B19" s="12">
        <v>2</v>
      </c>
      <c r="C19" s="12">
        <v>2</v>
      </c>
      <c r="D19" s="15">
        <v>2</v>
      </c>
      <c r="E19" s="15">
        <v>2</v>
      </c>
      <c r="F19" s="17" t="s">
        <v>10</v>
      </c>
      <c r="G19" s="17" t="s">
        <v>10</v>
      </c>
      <c r="H19" s="15" t="s">
        <v>10</v>
      </c>
      <c r="I19" s="17" t="s">
        <v>10</v>
      </c>
    </row>
    <row r="20" spans="1:9" s="5" customFormat="1" ht="15" customHeight="1" x14ac:dyDescent="0.15">
      <c r="A20" s="21" t="s">
        <v>23</v>
      </c>
      <c r="B20" s="22"/>
      <c r="C20" s="22"/>
      <c r="D20" s="22"/>
      <c r="E20" s="22"/>
      <c r="F20" s="22"/>
      <c r="G20" s="22"/>
      <c r="H20" s="22"/>
      <c r="I20" s="22" t="s">
        <v>24</v>
      </c>
    </row>
  </sheetData>
  <mergeCells count="5">
    <mergeCell ref="A5:A6"/>
    <mergeCell ref="B5:C5"/>
    <mergeCell ref="D5:E5"/>
    <mergeCell ref="F5:G5"/>
    <mergeCell ref="H5:I5"/>
  </mergeCells>
  <phoneticPr fontId="2"/>
  <hyperlinks>
    <hyperlink ref="A1" location="目次!A1" display="目次へもどる" xr:uid="{A3AA0DF6-383A-45B2-9807-94AC370319A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779E-C3B4-4646-AAE1-E4AAB1F4AC53}">
  <sheetPr codeName="Sheet19">
    <pageSetUpPr fitToPage="1"/>
  </sheetPr>
  <dimension ref="A1:K38"/>
  <sheetViews>
    <sheetView topLeftCell="A22" zoomScale="110" zoomScaleNormal="110" workbookViewId="0"/>
  </sheetViews>
  <sheetFormatPr defaultColWidth="9.875" defaultRowHeight="15" customHeight="1" x14ac:dyDescent="0.15"/>
  <cols>
    <col min="1" max="1" width="16.25" style="230" customWidth="1"/>
    <col min="2" max="2" width="8.125" style="230" customWidth="1"/>
    <col min="3" max="11" width="6.875" style="230" customWidth="1"/>
    <col min="12" max="16384" width="9.875" style="230"/>
  </cols>
  <sheetData>
    <row r="1" spans="1:11" s="25" customFormat="1" ht="15" customHeight="1" x14ac:dyDescent="0.15">
      <c r="A1" s="428" t="s">
        <v>793</v>
      </c>
    </row>
    <row r="2" spans="1:11" s="25" customFormat="1" ht="15" customHeight="1" x14ac:dyDescent="0.15"/>
    <row r="3" spans="1:11" s="25" customFormat="1" ht="15" customHeight="1" x14ac:dyDescent="0.15">
      <c r="A3" s="1" t="s">
        <v>290</v>
      </c>
    </row>
    <row r="4" spans="1:11" s="25" customFormat="1" ht="15" customHeight="1" x14ac:dyDescent="0.15">
      <c r="A4" s="219" t="s">
        <v>291</v>
      </c>
      <c r="B4" s="219"/>
    </row>
    <row r="5" spans="1:11" s="25" customFormat="1" ht="15" customHeight="1" x14ac:dyDescent="0.15">
      <c r="A5" s="52" t="s">
        <v>95</v>
      </c>
      <c r="B5" s="220"/>
      <c r="K5" s="5" t="s">
        <v>292</v>
      </c>
    </row>
    <row r="6" spans="1:11" s="25" customFormat="1" ht="15" customHeight="1" x14ac:dyDescent="0.15">
      <c r="A6" s="438" t="s">
        <v>293</v>
      </c>
      <c r="B6" s="448" t="s">
        <v>294</v>
      </c>
      <c r="C6" s="488" t="s">
        <v>295</v>
      </c>
      <c r="D6" s="439" t="s">
        <v>296</v>
      </c>
      <c r="E6" s="440"/>
      <c r="F6" s="440"/>
      <c r="G6" s="440"/>
      <c r="H6" s="444"/>
      <c r="I6" s="439" t="s">
        <v>297</v>
      </c>
      <c r="J6" s="440"/>
      <c r="K6" s="440"/>
    </row>
    <row r="7" spans="1:11" s="25" customFormat="1" ht="15" customHeight="1" x14ac:dyDescent="0.15">
      <c r="A7" s="452"/>
      <c r="B7" s="449"/>
      <c r="C7" s="445"/>
      <c r="D7" s="89" t="s">
        <v>34</v>
      </c>
      <c r="E7" s="89" t="s">
        <v>298</v>
      </c>
      <c r="F7" s="89" t="s">
        <v>299</v>
      </c>
      <c r="G7" s="89" t="s">
        <v>300</v>
      </c>
      <c r="H7" s="26" t="s">
        <v>301</v>
      </c>
      <c r="I7" s="39" t="s">
        <v>34</v>
      </c>
      <c r="J7" s="39" t="s">
        <v>35</v>
      </c>
      <c r="K7" s="55" t="s">
        <v>36</v>
      </c>
    </row>
    <row r="8" spans="1:11" s="25" customFormat="1" ht="15" customHeight="1" x14ac:dyDescent="0.15">
      <c r="A8" s="221" t="s">
        <v>3</v>
      </c>
      <c r="B8" s="222">
        <f t="shared" ref="B8:H8" si="0">B9+B10+B11+B12+B13+B14+B15</f>
        <v>15731</v>
      </c>
      <c r="C8" s="222">
        <f t="shared" si="0"/>
        <v>2285</v>
      </c>
      <c r="D8" s="222">
        <f t="shared" si="0"/>
        <v>8713</v>
      </c>
      <c r="E8" s="222">
        <f t="shared" si="0"/>
        <v>2285</v>
      </c>
      <c r="F8" s="222">
        <f t="shared" si="0"/>
        <v>2121</v>
      </c>
      <c r="G8" s="222">
        <f t="shared" si="0"/>
        <v>2090</v>
      </c>
      <c r="H8" s="222">
        <f t="shared" si="0"/>
        <v>2217</v>
      </c>
      <c r="I8" s="222">
        <f>J8+K8</f>
        <v>240</v>
      </c>
      <c r="J8" s="222">
        <f>J9+J10+J11+J12+J13+J14+J15</f>
        <v>155</v>
      </c>
      <c r="K8" s="222">
        <f>K9+K10+K11+K12+K13+K14+K15</f>
        <v>85</v>
      </c>
    </row>
    <row r="9" spans="1:11" s="25" customFormat="1" ht="15" customHeight="1" x14ac:dyDescent="0.15">
      <c r="A9" s="11" t="s">
        <v>302</v>
      </c>
      <c r="B9" s="31">
        <v>6254</v>
      </c>
      <c r="C9" s="31">
        <v>415</v>
      </c>
      <c r="D9" s="31">
        <f>SUM(E9:H9)</f>
        <v>1663</v>
      </c>
      <c r="E9" s="31">
        <v>415</v>
      </c>
      <c r="F9" s="31">
        <v>404</v>
      </c>
      <c r="G9" s="31">
        <v>431</v>
      </c>
      <c r="H9" s="31">
        <v>413</v>
      </c>
      <c r="I9" s="31">
        <f>SUM(J9:K9)</f>
        <v>63</v>
      </c>
      <c r="J9" s="31">
        <v>43</v>
      </c>
      <c r="K9" s="31">
        <v>20</v>
      </c>
    </row>
    <row r="10" spans="1:11" s="25" customFormat="1" ht="15" customHeight="1" x14ac:dyDescent="0.15">
      <c r="A10" s="11" t="s">
        <v>303</v>
      </c>
      <c r="B10" s="31">
        <v>2894</v>
      </c>
      <c r="C10" s="31">
        <v>480</v>
      </c>
      <c r="D10" s="31">
        <f t="shared" ref="D10:D15" si="1">SUM(E10:H10)</f>
        <v>1891</v>
      </c>
      <c r="E10" s="31">
        <v>480</v>
      </c>
      <c r="F10" s="31">
        <v>461</v>
      </c>
      <c r="G10" s="31">
        <v>467</v>
      </c>
      <c r="H10" s="31">
        <v>483</v>
      </c>
      <c r="I10" s="31">
        <f t="shared" ref="I10:I15" si="2">SUM(J10:K10)</f>
        <v>41</v>
      </c>
      <c r="J10" s="31">
        <v>22</v>
      </c>
      <c r="K10" s="31">
        <v>19</v>
      </c>
    </row>
    <row r="11" spans="1:11" s="25" customFormat="1" ht="15" customHeight="1" x14ac:dyDescent="0.15">
      <c r="A11" s="11" t="s">
        <v>304</v>
      </c>
      <c r="B11" s="31">
        <v>2262</v>
      </c>
      <c r="C11" s="31">
        <v>469</v>
      </c>
      <c r="D11" s="31">
        <f t="shared" si="1"/>
        <v>1544</v>
      </c>
      <c r="E11" s="31">
        <v>469</v>
      </c>
      <c r="F11" s="31">
        <v>366</v>
      </c>
      <c r="G11" s="31">
        <v>335</v>
      </c>
      <c r="H11" s="31">
        <v>374</v>
      </c>
      <c r="I11" s="31">
        <f t="shared" si="2"/>
        <v>39</v>
      </c>
      <c r="J11" s="31">
        <v>19</v>
      </c>
      <c r="K11" s="31">
        <v>20</v>
      </c>
    </row>
    <row r="12" spans="1:11" s="25" customFormat="1" ht="15" customHeight="1" x14ac:dyDescent="0.15">
      <c r="A12" s="11" t="s">
        <v>305</v>
      </c>
      <c r="B12" s="31">
        <v>1116</v>
      </c>
      <c r="C12" s="168">
        <v>338</v>
      </c>
      <c r="D12" s="31">
        <f t="shared" si="1"/>
        <v>1271</v>
      </c>
      <c r="E12" s="168">
        <v>338</v>
      </c>
      <c r="F12" s="168">
        <v>305</v>
      </c>
      <c r="G12" s="168">
        <v>292</v>
      </c>
      <c r="H12" s="168">
        <v>336</v>
      </c>
      <c r="I12" s="31">
        <f t="shared" si="2"/>
        <v>31</v>
      </c>
      <c r="J12" s="168">
        <v>29</v>
      </c>
      <c r="K12" s="168">
        <v>2</v>
      </c>
    </row>
    <row r="13" spans="1:11" s="25" customFormat="1" ht="15" customHeight="1" x14ac:dyDescent="0.15">
      <c r="A13" s="11" t="s">
        <v>306</v>
      </c>
      <c r="B13" s="31">
        <v>1843</v>
      </c>
      <c r="C13" s="168">
        <v>339</v>
      </c>
      <c r="D13" s="31">
        <f t="shared" si="1"/>
        <v>1231</v>
      </c>
      <c r="E13" s="168">
        <v>339</v>
      </c>
      <c r="F13" s="168">
        <v>296</v>
      </c>
      <c r="G13" s="168">
        <v>276</v>
      </c>
      <c r="H13" s="168">
        <v>320</v>
      </c>
      <c r="I13" s="31">
        <f t="shared" si="2"/>
        <v>33</v>
      </c>
      <c r="J13" s="168">
        <v>21</v>
      </c>
      <c r="K13" s="168">
        <v>12</v>
      </c>
    </row>
    <row r="14" spans="1:11" s="25" customFormat="1" ht="15" customHeight="1" x14ac:dyDescent="0.15">
      <c r="A14" s="11" t="s">
        <v>307</v>
      </c>
      <c r="B14" s="31">
        <v>247</v>
      </c>
      <c r="C14" s="168">
        <v>70</v>
      </c>
      <c r="D14" s="31">
        <f t="shared" si="1"/>
        <v>336</v>
      </c>
      <c r="E14" s="168">
        <v>70</v>
      </c>
      <c r="F14" s="168">
        <v>74</v>
      </c>
      <c r="G14" s="168">
        <v>92</v>
      </c>
      <c r="H14" s="168">
        <v>100</v>
      </c>
      <c r="I14" s="223">
        <f t="shared" si="2"/>
        <v>17</v>
      </c>
      <c r="J14" s="224">
        <v>8</v>
      </c>
      <c r="K14" s="168">
        <v>9</v>
      </c>
    </row>
    <row r="15" spans="1:11" s="25" customFormat="1" ht="15" customHeight="1" x14ac:dyDescent="0.15">
      <c r="A15" s="11" t="s">
        <v>308</v>
      </c>
      <c r="B15" s="31">
        <v>1115</v>
      </c>
      <c r="C15" s="31">
        <v>174</v>
      </c>
      <c r="D15" s="31">
        <f t="shared" si="1"/>
        <v>777</v>
      </c>
      <c r="E15" s="31">
        <v>174</v>
      </c>
      <c r="F15" s="31">
        <v>215</v>
      </c>
      <c r="G15" s="126">
        <v>197</v>
      </c>
      <c r="H15" s="126">
        <v>191</v>
      </c>
      <c r="I15" s="31">
        <f t="shared" si="2"/>
        <v>16</v>
      </c>
      <c r="J15" s="31">
        <v>13</v>
      </c>
      <c r="K15" s="31">
        <v>3</v>
      </c>
    </row>
    <row r="16" spans="1:11" s="25" customFormat="1" ht="15" customHeight="1" x14ac:dyDescent="0.15">
      <c r="A16" s="225" t="s">
        <v>309</v>
      </c>
      <c r="B16" s="226">
        <f>B9+B10+B11</f>
        <v>11410</v>
      </c>
      <c r="C16" s="226">
        <f t="shared" ref="C16:G16" si="3">C9+C10+C11</f>
        <v>1364</v>
      </c>
      <c r="D16" s="226">
        <f t="shared" si="3"/>
        <v>5098</v>
      </c>
      <c r="E16" s="226">
        <f t="shared" si="3"/>
        <v>1364</v>
      </c>
      <c r="F16" s="226">
        <f t="shared" si="3"/>
        <v>1231</v>
      </c>
      <c r="G16" s="226">
        <f t="shared" si="3"/>
        <v>1233</v>
      </c>
      <c r="H16" s="226">
        <f>H9+H10+H11</f>
        <v>1270</v>
      </c>
      <c r="I16" s="226">
        <f>I9+I10+I11</f>
        <v>143</v>
      </c>
      <c r="J16" s="226">
        <f>J9+J10+J11</f>
        <v>84</v>
      </c>
      <c r="K16" s="226">
        <f>K9+K10+K11</f>
        <v>59</v>
      </c>
    </row>
    <row r="17" spans="1:11" s="25" customFormat="1" ht="15" customHeight="1" x14ac:dyDescent="0.15">
      <c r="A17" s="21" t="s">
        <v>310</v>
      </c>
      <c r="B17" s="21"/>
      <c r="C17" s="134"/>
      <c r="D17" s="134"/>
      <c r="E17" s="134"/>
      <c r="F17" s="134"/>
      <c r="G17" s="134"/>
      <c r="H17" s="134"/>
      <c r="I17" s="134"/>
      <c r="J17" s="21"/>
      <c r="K17" s="134"/>
    </row>
    <row r="18" spans="1:11" s="25" customFormat="1" ht="15" customHeight="1" x14ac:dyDescent="0.15"/>
    <row r="19" spans="1:11" s="25" customFormat="1" ht="15" customHeight="1" x14ac:dyDescent="0.15">
      <c r="A19" s="433" t="s">
        <v>20</v>
      </c>
      <c r="B19" s="438"/>
      <c r="C19" s="446" t="s">
        <v>294</v>
      </c>
      <c r="D19" s="488" t="s">
        <v>295</v>
      </c>
      <c r="E19" s="439" t="s">
        <v>296</v>
      </c>
      <c r="F19" s="440"/>
      <c r="G19" s="440"/>
      <c r="H19" s="440"/>
    </row>
    <row r="20" spans="1:11" s="25" customFormat="1" ht="15" customHeight="1" x14ac:dyDescent="0.15">
      <c r="A20" s="451"/>
      <c r="B20" s="452"/>
      <c r="C20" s="447"/>
      <c r="D20" s="445"/>
      <c r="E20" s="89" t="s">
        <v>34</v>
      </c>
      <c r="F20" s="89" t="s">
        <v>298</v>
      </c>
      <c r="G20" s="89" t="s">
        <v>299</v>
      </c>
      <c r="H20" s="55" t="s">
        <v>300</v>
      </c>
    </row>
    <row r="21" spans="1:11" ht="15" customHeight="1" x14ac:dyDescent="0.15">
      <c r="A21" s="517" t="s">
        <v>311</v>
      </c>
      <c r="B21" s="518"/>
      <c r="C21" s="228"/>
      <c r="D21" s="228"/>
      <c r="E21" s="126"/>
      <c r="F21" s="228"/>
      <c r="G21" s="228"/>
      <c r="H21" s="228"/>
      <c r="I21" s="229"/>
      <c r="J21" s="229"/>
      <c r="K21" s="229" t="s">
        <v>312</v>
      </c>
    </row>
    <row r="22" spans="1:11" s="25" customFormat="1" ht="15" customHeight="1" x14ac:dyDescent="0.15">
      <c r="A22" s="515" t="s">
        <v>313</v>
      </c>
      <c r="B22" s="516"/>
      <c r="C22" s="228">
        <v>2</v>
      </c>
      <c r="D22" s="228">
        <v>1</v>
      </c>
      <c r="E22" s="31">
        <v>10</v>
      </c>
      <c r="F22" s="228">
        <v>1</v>
      </c>
      <c r="G22" s="228">
        <v>9</v>
      </c>
      <c r="H22" s="232" t="s">
        <v>314</v>
      </c>
      <c r="I22" s="233"/>
      <c r="J22" s="233"/>
      <c r="K22" s="234">
        <v>1</v>
      </c>
    </row>
    <row r="23" spans="1:11" ht="15" customHeight="1" x14ac:dyDescent="0.15">
      <c r="A23" s="227" t="s">
        <v>315</v>
      </c>
      <c r="B23" s="235"/>
      <c r="C23" s="228"/>
      <c r="D23" s="228"/>
      <c r="E23" s="126"/>
      <c r="F23" s="228"/>
      <c r="G23" s="228"/>
      <c r="H23" s="228"/>
      <c r="I23" s="231"/>
      <c r="J23" s="233"/>
      <c r="K23" s="234" t="s">
        <v>316</v>
      </c>
    </row>
    <row r="24" spans="1:11" ht="15" customHeight="1" x14ac:dyDescent="0.15">
      <c r="A24" s="515" t="s">
        <v>317</v>
      </c>
      <c r="B24" s="516"/>
      <c r="C24" s="228">
        <v>59</v>
      </c>
      <c r="D24" s="126">
        <v>19</v>
      </c>
      <c r="E24" s="126">
        <v>37</v>
      </c>
      <c r="F24" s="228">
        <v>19</v>
      </c>
      <c r="G24" s="228">
        <v>18</v>
      </c>
      <c r="H24" s="232" t="s">
        <v>314</v>
      </c>
      <c r="I24" s="233"/>
      <c r="J24" s="233"/>
      <c r="K24" s="234">
        <v>17</v>
      </c>
    </row>
    <row r="25" spans="1:11" s="25" customFormat="1" ht="15" customHeight="1" x14ac:dyDescent="0.15">
      <c r="A25" s="515" t="s">
        <v>318</v>
      </c>
      <c r="B25" s="516"/>
      <c r="C25" s="228">
        <v>6</v>
      </c>
      <c r="D25" s="126">
        <v>0</v>
      </c>
      <c r="E25" s="126">
        <v>2</v>
      </c>
      <c r="F25" s="228">
        <v>0</v>
      </c>
      <c r="G25" s="228">
        <v>2</v>
      </c>
      <c r="H25" s="232" t="s">
        <v>314</v>
      </c>
      <c r="I25" s="233"/>
      <c r="J25" s="233"/>
      <c r="K25" s="234"/>
    </row>
    <row r="26" spans="1:11" ht="15" customHeight="1" x14ac:dyDescent="0.15">
      <c r="A26" s="517" t="s">
        <v>319</v>
      </c>
      <c r="B26" s="518"/>
      <c r="C26" s="228"/>
      <c r="D26" s="228"/>
      <c r="E26" s="126"/>
      <c r="F26" s="228"/>
      <c r="G26" s="228"/>
      <c r="H26" s="228"/>
      <c r="I26" s="233"/>
      <c r="J26" s="233"/>
    </row>
    <row r="27" spans="1:11" ht="15" customHeight="1" x14ac:dyDescent="0.15">
      <c r="A27" s="515" t="s">
        <v>317</v>
      </c>
      <c r="B27" s="516"/>
      <c r="C27" s="232">
        <v>1</v>
      </c>
      <c r="D27" s="232">
        <v>1</v>
      </c>
      <c r="E27" s="126">
        <v>1</v>
      </c>
      <c r="F27" s="232">
        <v>1</v>
      </c>
      <c r="G27" s="232">
        <v>0</v>
      </c>
      <c r="H27" s="232">
        <v>0</v>
      </c>
      <c r="I27" s="229"/>
      <c r="J27" s="229"/>
    </row>
    <row r="28" spans="1:11" s="25" customFormat="1" ht="15" customHeight="1" x14ac:dyDescent="0.15">
      <c r="A28" s="517" t="s">
        <v>320</v>
      </c>
      <c r="B28" s="518"/>
      <c r="C28" s="228"/>
      <c r="D28" s="228"/>
      <c r="E28" s="126"/>
      <c r="F28" s="228"/>
      <c r="G28" s="228"/>
      <c r="H28" s="228"/>
      <c r="I28" s="233"/>
      <c r="J28" s="233"/>
    </row>
    <row r="29" spans="1:11" s="25" customFormat="1" ht="15" customHeight="1" x14ac:dyDescent="0.15">
      <c r="A29" s="515" t="s">
        <v>321</v>
      </c>
      <c r="B29" s="516"/>
      <c r="C29" s="228">
        <v>10</v>
      </c>
      <c r="D29" s="228">
        <v>6</v>
      </c>
      <c r="E29" s="126">
        <v>13</v>
      </c>
      <c r="F29" s="228">
        <v>6</v>
      </c>
      <c r="G29" s="228">
        <v>7</v>
      </c>
      <c r="H29" s="232" t="s">
        <v>314</v>
      </c>
      <c r="I29" s="233"/>
      <c r="J29" s="233"/>
    </row>
    <row r="30" spans="1:11" ht="15" customHeight="1" x14ac:dyDescent="0.15">
      <c r="A30" s="517" t="s">
        <v>322</v>
      </c>
      <c r="B30" s="518"/>
      <c r="C30" s="228"/>
      <c r="D30" s="228"/>
      <c r="E30" s="126"/>
      <c r="F30" s="228"/>
      <c r="G30" s="228"/>
      <c r="H30" s="228"/>
      <c r="I30" s="229"/>
      <c r="J30" s="229"/>
      <c r="K30" s="229"/>
    </row>
    <row r="31" spans="1:11" ht="15" customHeight="1" x14ac:dyDescent="0.15">
      <c r="A31" s="515" t="s">
        <v>321</v>
      </c>
      <c r="B31" s="516"/>
      <c r="C31" s="228">
        <v>0</v>
      </c>
      <c r="D31" s="228">
        <v>0</v>
      </c>
      <c r="E31" s="126">
        <v>2</v>
      </c>
      <c r="F31" s="228">
        <v>0</v>
      </c>
      <c r="G31" s="228">
        <v>0</v>
      </c>
      <c r="H31" s="228">
        <v>2</v>
      </c>
      <c r="I31" s="233"/>
      <c r="J31" s="233"/>
      <c r="K31" s="229"/>
    </row>
    <row r="32" spans="1:11" s="25" customFormat="1" ht="15" customHeight="1" x14ac:dyDescent="0.15">
      <c r="A32" s="517" t="s">
        <v>323</v>
      </c>
      <c r="B32" s="518"/>
      <c r="C32" s="228"/>
      <c r="D32" s="228"/>
      <c r="E32" s="126"/>
      <c r="F32" s="228"/>
      <c r="G32" s="228"/>
      <c r="H32" s="228"/>
      <c r="I32" s="233"/>
      <c r="J32" s="233"/>
      <c r="K32" s="233"/>
    </row>
    <row r="33" spans="1:11" s="25" customFormat="1" ht="15" customHeight="1" x14ac:dyDescent="0.15">
      <c r="A33" s="515" t="s">
        <v>324</v>
      </c>
      <c r="B33" s="516"/>
      <c r="C33" s="228">
        <v>11</v>
      </c>
      <c r="D33" s="228">
        <v>7</v>
      </c>
      <c r="E33" s="126">
        <v>13</v>
      </c>
      <c r="F33" s="228">
        <v>7</v>
      </c>
      <c r="G33" s="228">
        <v>6</v>
      </c>
      <c r="H33" s="232" t="s">
        <v>314</v>
      </c>
      <c r="I33" s="229"/>
      <c r="J33" s="229"/>
      <c r="K33" s="234"/>
    </row>
    <row r="34" spans="1:11" ht="15" customHeight="1" x14ac:dyDescent="0.15">
      <c r="A34" s="517" t="s">
        <v>325</v>
      </c>
      <c r="B34" s="518"/>
      <c r="C34" s="228"/>
      <c r="D34" s="228"/>
      <c r="E34" s="126"/>
      <c r="F34" s="228"/>
      <c r="G34" s="228"/>
      <c r="H34" s="228"/>
      <c r="I34" s="233"/>
      <c r="J34" s="233"/>
      <c r="K34" s="233"/>
    </row>
    <row r="35" spans="1:11" ht="15" customHeight="1" x14ac:dyDescent="0.15">
      <c r="A35" s="515" t="s">
        <v>326</v>
      </c>
      <c r="B35" s="516"/>
      <c r="C35" s="228">
        <v>13</v>
      </c>
      <c r="D35" s="228">
        <v>5</v>
      </c>
      <c r="E35" s="126">
        <v>12</v>
      </c>
      <c r="F35" s="228">
        <v>5</v>
      </c>
      <c r="G35" s="228">
        <v>7</v>
      </c>
      <c r="H35" s="232" t="s">
        <v>314</v>
      </c>
      <c r="I35" s="229"/>
      <c r="J35" s="229"/>
      <c r="K35" s="234"/>
    </row>
    <row r="36" spans="1:11" ht="15" customHeight="1" x14ac:dyDescent="0.15">
      <c r="A36" s="236" t="s">
        <v>309</v>
      </c>
      <c r="B36" s="237"/>
      <c r="C36" s="238">
        <f>C22+C24+C25+C29+C31</f>
        <v>77</v>
      </c>
      <c r="D36" s="238">
        <f>D22+D24+D25+D29+D31</f>
        <v>26</v>
      </c>
      <c r="E36" s="238">
        <f>E22+E24+E25+E29+E31</f>
        <v>64</v>
      </c>
      <c r="F36" s="238">
        <f>F22+F24+F25+F29+F31</f>
        <v>26</v>
      </c>
      <c r="G36" s="238">
        <f>G22+G24+G25+G29+G31</f>
        <v>36</v>
      </c>
      <c r="H36" s="238">
        <f>H31</f>
        <v>2</v>
      </c>
      <c r="I36" s="229"/>
      <c r="J36" s="229"/>
      <c r="K36" s="234"/>
    </row>
    <row r="37" spans="1:11" s="25" customFormat="1" ht="15" customHeight="1" x14ac:dyDescent="0.15">
      <c r="A37" s="21" t="s">
        <v>327</v>
      </c>
      <c r="B37" s="21"/>
      <c r="C37" s="21"/>
      <c r="D37" s="21"/>
      <c r="E37" s="21"/>
      <c r="F37" s="21"/>
      <c r="G37" s="21"/>
      <c r="H37" s="22"/>
      <c r="K37" s="37"/>
    </row>
    <row r="38" spans="1:11" ht="15" customHeight="1" x14ac:dyDescent="0.15">
      <c r="H38" s="37" t="s">
        <v>328</v>
      </c>
    </row>
  </sheetData>
  <mergeCells count="23">
    <mergeCell ref="A34:B34"/>
    <mergeCell ref="A35:B35"/>
    <mergeCell ref="A28:B28"/>
    <mergeCell ref="A29:B29"/>
    <mergeCell ref="A30:B30"/>
    <mergeCell ref="A31:B31"/>
    <mergeCell ref="A32:B32"/>
    <mergeCell ref="A33:B33"/>
    <mergeCell ref="A27:B27"/>
    <mergeCell ref="A6:A7"/>
    <mergeCell ref="B6:B7"/>
    <mergeCell ref="C6:C7"/>
    <mergeCell ref="D6:H6"/>
    <mergeCell ref="A21:B21"/>
    <mergeCell ref="A22:B22"/>
    <mergeCell ref="A24:B24"/>
    <mergeCell ref="A25:B25"/>
    <mergeCell ref="A26:B26"/>
    <mergeCell ref="I6:K6"/>
    <mergeCell ref="A19:B20"/>
    <mergeCell ref="C19:C20"/>
    <mergeCell ref="D19:D20"/>
    <mergeCell ref="E19:H19"/>
  </mergeCells>
  <phoneticPr fontId="2"/>
  <hyperlinks>
    <hyperlink ref="A1" location="目次!A1" display="目次へもどる" xr:uid="{D1E8D2CD-11FE-430E-B973-35791499D8C2}"/>
  </hyperlinks>
  <printOptions horizontalCentered="1"/>
  <pageMargins left="0.74803149606299213" right="0.74803149606299213" top="0.78740157480314965" bottom="0.78740157480314965" header="0.51181102362204722" footer="0.51181102362204722"/>
  <pageSetup paperSize="9" scale="93" orientation="landscape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A8B95-B3A5-4B06-B7B6-EB74B5FADB7F}">
  <sheetPr codeName="Sheet20">
    <pageSetUpPr fitToPage="1"/>
  </sheetPr>
  <dimension ref="A1:K13"/>
  <sheetViews>
    <sheetView zoomScale="110" zoomScaleNormal="110" workbookViewId="0"/>
  </sheetViews>
  <sheetFormatPr defaultColWidth="9.625" defaultRowHeight="15" customHeight="1" x14ac:dyDescent="0.15"/>
  <cols>
    <col min="1" max="1" width="22.625" style="230" customWidth="1"/>
    <col min="2" max="11" width="6.375" style="230" customWidth="1"/>
    <col min="12" max="16384" width="9.625" style="230"/>
  </cols>
  <sheetData>
    <row r="1" spans="1:11" s="25" customFormat="1" ht="15" customHeight="1" x14ac:dyDescent="0.15">
      <c r="A1" s="428" t="s">
        <v>793</v>
      </c>
    </row>
    <row r="2" spans="1:11" s="25" customFormat="1" ht="15" customHeight="1" x14ac:dyDescent="0.15"/>
    <row r="3" spans="1:11" ht="15" customHeight="1" x14ac:dyDescent="0.15">
      <c r="A3" s="25" t="s">
        <v>329</v>
      </c>
    </row>
    <row r="4" spans="1:11" ht="15" customHeight="1" x14ac:dyDescent="0.15">
      <c r="A4" s="73" t="s">
        <v>330</v>
      </c>
      <c r="B4" s="25"/>
      <c r="C4" s="25"/>
      <c r="D4" s="25"/>
      <c r="E4" s="25"/>
      <c r="F4" s="25"/>
      <c r="G4" s="25"/>
      <c r="H4" s="25"/>
      <c r="I4" s="25"/>
      <c r="J4" s="25"/>
      <c r="K4" s="5" t="s">
        <v>331</v>
      </c>
    </row>
    <row r="5" spans="1:11" ht="15" customHeight="1" x14ac:dyDescent="0.15">
      <c r="A5" s="438" t="s">
        <v>293</v>
      </c>
      <c r="B5" s="523" t="s">
        <v>294</v>
      </c>
      <c r="C5" s="524" t="s">
        <v>295</v>
      </c>
      <c r="D5" s="524" t="s">
        <v>296</v>
      </c>
      <c r="E5" s="524"/>
      <c r="F5" s="524"/>
      <c r="G5" s="524"/>
      <c r="H5" s="524"/>
      <c r="I5" s="524" t="s">
        <v>297</v>
      </c>
      <c r="J5" s="524"/>
      <c r="K5" s="525"/>
    </row>
    <row r="6" spans="1:11" ht="15" customHeight="1" x14ac:dyDescent="0.15">
      <c r="A6" s="452"/>
      <c r="B6" s="523"/>
      <c r="C6" s="524"/>
      <c r="D6" s="239" t="s">
        <v>34</v>
      </c>
      <c r="E6" s="239" t="s">
        <v>298</v>
      </c>
      <c r="F6" s="239" t="s">
        <v>299</v>
      </c>
      <c r="G6" s="239" t="s">
        <v>300</v>
      </c>
      <c r="H6" s="239" t="s">
        <v>301</v>
      </c>
      <c r="I6" s="239" t="s">
        <v>34</v>
      </c>
      <c r="J6" s="239" t="s">
        <v>35</v>
      </c>
      <c r="K6" s="240" t="s">
        <v>36</v>
      </c>
    </row>
    <row r="7" spans="1:11" ht="15" customHeight="1" x14ac:dyDescent="0.15">
      <c r="A7" s="241" t="s">
        <v>332</v>
      </c>
      <c r="B7" s="242">
        <v>1053</v>
      </c>
      <c r="C7" s="243">
        <v>407</v>
      </c>
      <c r="D7" s="142">
        <f>SUM(E7:H7)</f>
        <v>1632</v>
      </c>
      <c r="E7" s="142">
        <v>405</v>
      </c>
      <c r="F7" s="142">
        <v>404</v>
      </c>
      <c r="G7" s="142">
        <v>399</v>
      </c>
      <c r="H7" s="142">
        <v>424</v>
      </c>
      <c r="I7" s="142">
        <f>SUM(J7:K7)</f>
        <v>168</v>
      </c>
      <c r="J7" s="142">
        <v>68</v>
      </c>
      <c r="K7" s="142">
        <v>100</v>
      </c>
    </row>
    <row r="8" spans="1:11" ht="15" customHeight="1" x14ac:dyDescent="0.15">
      <c r="A8" s="21" t="s">
        <v>333</v>
      </c>
      <c r="B8" s="21"/>
      <c r="C8" s="21"/>
      <c r="D8" s="244"/>
      <c r="E8" s="21"/>
      <c r="F8" s="21"/>
      <c r="G8" s="21"/>
      <c r="H8" s="21"/>
      <c r="I8" s="21"/>
      <c r="J8" s="21"/>
      <c r="K8" s="22"/>
    </row>
    <row r="9" spans="1:11" ht="15" customHeight="1" x14ac:dyDescent="0.15">
      <c r="A9" s="25"/>
      <c r="B9" s="25"/>
      <c r="C9" s="25"/>
      <c r="D9" s="219"/>
      <c r="E9" s="25"/>
      <c r="F9" s="25"/>
      <c r="G9" s="25"/>
      <c r="H9" s="25"/>
      <c r="I9" s="25"/>
      <c r="J9" s="25"/>
      <c r="K9" s="37"/>
    </row>
    <row r="10" spans="1:11" ht="15" customHeight="1" x14ac:dyDescent="0.15">
      <c r="A10" s="438" t="s">
        <v>334</v>
      </c>
      <c r="B10" s="519" t="s">
        <v>294</v>
      </c>
      <c r="C10" s="457" t="s">
        <v>295</v>
      </c>
      <c r="D10" s="520" t="s">
        <v>296</v>
      </c>
      <c r="E10" s="521"/>
      <c r="F10" s="521"/>
      <c r="G10" s="522"/>
      <c r="H10" s="37"/>
    </row>
    <row r="11" spans="1:11" ht="15" customHeight="1" x14ac:dyDescent="0.15">
      <c r="A11" s="452"/>
      <c r="B11" s="519"/>
      <c r="C11" s="457"/>
      <c r="D11" s="246" t="s">
        <v>34</v>
      </c>
      <c r="E11" s="246" t="s">
        <v>298</v>
      </c>
      <c r="F11" s="245" t="s">
        <v>299</v>
      </c>
      <c r="G11" s="245" t="s">
        <v>300</v>
      </c>
      <c r="H11" s="37"/>
    </row>
    <row r="12" spans="1:11" ht="15" customHeight="1" x14ac:dyDescent="0.15">
      <c r="A12" s="247" t="s">
        <v>335</v>
      </c>
      <c r="B12" s="248">
        <v>54</v>
      </c>
      <c r="C12" s="249">
        <v>45</v>
      </c>
      <c r="D12" s="249">
        <f>SUM(E12:G12)</f>
        <v>119</v>
      </c>
      <c r="E12" s="249">
        <v>45</v>
      </c>
      <c r="F12" s="249">
        <v>50</v>
      </c>
      <c r="G12" s="249">
        <v>24</v>
      </c>
      <c r="H12" s="37"/>
    </row>
    <row r="13" spans="1:11" s="25" customFormat="1" ht="15" customHeight="1" x14ac:dyDescent="0.15">
      <c r="G13" s="37" t="s">
        <v>336</v>
      </c>
      <c r="J13" s="23"/>
      <c r="K13" s="37"/>
    </row>
  </sheetData>
  <mergeCells count="9">
    <mergeCell ref="I5:K5"/>
    <mergeCell ref="A10:A11"/>
    <mergeCell ref="B10:B11"/>
    <mergeCell ref="C10:C11"/>
    <mergeCell ref="D10:G10"/>
    <mergeCell ref="A5:A6"/>
    <mergeCell ref="B5:B6"/>
    <mergeCell ref="C5:C6"/>
    <mergeCell ref="D5:H5"/>
  </mergeCells>
  <phoneticPr fontId="2"/>
  <hyperlinks>
    <hyperlink ref="A1" location="目次!A1" display="目次へもどる" xr:uid="{6A3F3B8C-BBD4-4DD7-BB97-79E075A97ACF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fitToHeight="0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10DE8-B1CA-4F80-8420-3FD341CC7F42}">
  <sheetPr codeName="Sheet21"/>
  <dimension ref="A1:I10"/>
  <sheetViews>
    <sheetView zoomScale="110" zoomScaleNormal="110" workbookViewId="0"/>
  </sheetViews>
  <sheetFormatPr defaultColWidth="8.75" defaultRowHeight="15" customHeight="1" x14ac:dyDescent="0.15"/>
  <cols>
    <col min="1" max="1" width="22.625" style="230" customWidth="1"/>
    <col min="2" max="9" width="8.125" style="230" customWidth="1"/>
    <col min="10" max="16384" width="8.75" style="230"/>
  </cols>
  <sheetData>
    <row r="1" spans="1:9" s="25" customFormat="1" ht="15" customHeight="1" x14ac:dyDescent="0.15">
      <c r="A1" s="428" t="s">
        <v>793</v>
      </c>
    </row>
    <row r="2" spans="1:9" s="25" customFormat="1" ht="15" customHeight="1" x14ac:dyDescent="0.15"/>
    <row r="3" spans="1:9" ht="15" customHeight="1" x14ac:dyDescent="0.15">
      <c r="A3" s="25" t="s">
        <v>337</v>
      </c>
    </row>
    <row r="4" spans="1:9" ht="15" customHeight="1" x14ac:dyDescent="0.15">
      <c r="A4" s="73" t="s">
        <v>330</v>
      </c>
      <c r="B4" s="25"/>
      <c r="C4" s="25"/>
      <c r="D4" s="25"/>
      <c r="E4" s="25"/>
      <c r="F4" s="25"/>
      <c r="G4" s="25"/>
      <c r="H4" s="25"/>
      <c r="I4" s="5" t="s">
        <v>331</v>
      </c>
    </row>
    <row r="5" spans="1:9" ht="15" customHeight="1" x14ac:dyDescent="0.15">
      <c r="A5" s="438" t="s">
        <v>338</v>
      </c>
      <c r="B5" s="523" t="s">
        <v>294</v>
      </c>
      <c r="C5" s="524" t="s">
        <v>295</v>
      </c>
      <c r="D5" s="524" t="s">
        <v>296</v>
      </c>
      <c r="E5" s="524"/>
      <c r="F5" s="524"/>
      <c r="G5" s="524" t="s">
        <v>297</v>
      </c>
      <c r="H5" s="524"/>
      <c r="I5" s="525"/>
    </row>
    <row r="6" spans="1:9" ht="15" customHeight="1" x14ac:dyDescent="0.15">
      <c r="A6" s="452"/>
      <c r="B6" s="523"/>
      <c r="C6" s="524"/>
      <c r="D6" s="239" t="s">
        <v>34</v>
      </c>
      <c r="E6" s="239" t="s">
        <v>298</v>
      </c>
      <c r="F6" s="239" t="s">
        <v>299</v>
      </c>
      <c r="G6" s="239" t="s">
        <v>34</v>
      </c>
      <c r="H6" s="239" t="s">
        <v>35</v>
      </c>
      <c r="I6" s="240" t="s">
        <v>36</v>
      </c>
    </row>
    <row r="7" spans="1:9" ht="15" customHeight="1" x14ac:dyDescent="0.15">
      <c r="A7" s="241" t="s">
        <v>339</v>
      </c>
      <c r="B7" s="242">
        <v>63</v>
      </c>
      <c r="C7" s="142">
        <v>61</v>
      </c>
      <c r="D7" s="142">
        <f>SUM(E7:F7)</f>
        <v>127</v>
      </c>
      <c r="E7" s="142">
        <v>61</v>
      </c>
      <c r="F7" s="142">
        <v>66</v>
      </c>
      <c r="G7" s="142">
        <f>SUM(H7:I7)</f>
        <v>11</v>
      </c>
      <c r="H7" s="142">
        <v>3</v>
      </c>
      <c r="I7" s="250">
        <v>8</v>
      </c>
    </row>
    <row r="8" spans="1:9" ht="15" customHeight="1" x14ac:dyDescent="0.15">
      <c r="A8" s="21"/>
      <c r="B8" s="21"/>
      <c r="C8" s="21"/>
      <c r="D8" s="244"/>
      <c r="E8" s="21"/>
      <c r="F8" s="21"/>
      <c r="G8" s="21"/>
      <c r="H8" s="21"/>
      <c r="I8" s="37" t="s">
        <v>340</v>
      </c>
    </row>
    <row r="9" spans="1:9" ht="15" customHeight="1" x14ac:dyDescent="0.15">
      <c r="A9" s="25"/>
      <c r="B9" s="25"/>
      <c r="C9" s="25"/>
      <c r="D9" s="219"/>
      <c r="E9" s="25"/>
      <c r="F9" s="25"/>
      <c r="G9" s="25"/>
      <c r="H9" s="25"/>
      <c r="I9" s="37"/>
    </row>
    <row r="10" spans="1:9" s="25" customFormat="1" ht="15" customHeight="1" x14ac:dyDescent="0.15">
      <c r="H10" s="23"/>
      <c r="I10" s="37"/>
    </row>
  </sheetData>
  <mergeCells count="5">
    <mergeCell ref="A5:A6"/>
    <mergeCell ref="B5:B6"/>
    <mergeCell ref="C5:C6"/>
    <mergeCell ref="D5:F5"/>
    <mergeCell ref="G5:I5"/>
  </mergeCells>
  <phoneticPr fontId="2"/>
  <hyperlinks>
    <hyperlink ref="A1" location="目次!A1" display="目次へもどる" xr:uid="{B1A15879-9789-4792-AB14-81C18E94C61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EE5B2-C33B-4653-BDA2-8E7117976ABF}">
  <sheetPr codeName="Sheet22"/>
  <dimension ref="A1:F29"/>
  <sheetViews>
    <sheetView zoomScale="110" zoomScaleNormal="110" workbookViewId="0"/>
  </sheetViews>
  <sheetFormatPr defaultColWidth="9.625" defaultRowHeight="15" customHeight="1" x14ac:dyDescent="0.15"/>
  <cols>
    <col min="1" max="1" width="18.625" style="23" customWidth="1"/>
    <col min="2" max="2" width="24.625" style="23" customWidth="1"/>
    <col min="3" max="3" width="8.125" style="23" customWidth="1"/>
    <col min="4" max="5" width="8.625" style="23" customWidth="1"/>
    <col min="6" max="6" width="19.375" style="297" customWidth="1"/>
    <col min="7" max="16384" width="9.625" style="23"/>
  </cols>
  <sheetData>
    <row r="1" spans="1:6" ht="15" customHeight="1" x14ac:dyDescent="0.15">
      <c r="A1" s="428" t="s">
        <v>793</v>
      </c>
      <c r="F1" s="23"/>
    </row>
    <row r="2" spans="1:6" ht="15" customHeight="1" x14ac:dyDescent="0.15">
      <c r="F2" s="23"/>
    </row>
    <row r="3" spans="1:6" ht="15" customHeight="1" x14ac:dyDescent="0.15">
      <c r="A3" s="1" t="s">
        <v>341</v>
      </c>
      <c r="B3" s="25"/>
      <c r="C3" s="251"/>
      <c r="D3" s="25"/>
      <c r="E3" s="25"/>
      <c r="F3" s="219"/>
    </row>
    <row r="4" spans="1:6" s="25" customFormat="1" ht="15" customHeight="1" x14ac:dyDescent="0.15">
      <c r="A4" s="252" t="s">
        <v>342</v>
      </c>
      <c r="B4" s="46"/>
      <c r="D4" s="253"/>
      <c r="F4" s="5" t="s">
        <v>343</v>
      </c>
    </row>
    <row r="5" spans="1:6" s="25" customFormat="1" ht="30" customHeight="1" x14ac:dyDescent="0.15">
      <c r="A5" s="8" t="s">
        <v>344</v>
      </c>
      <c r="B5" s="89" t="s">
        <v>345</v>
      </c>
      <c r="C5" s="254" t="s">
        <v>346</v>
      </c>
      <c r="D5" s="89" t="s">
        <v>347</v>
      </c>
      <c r="E5" s="255" t="s">
        <v>348</v>
      </c>
      <c r="F5" s="7" t="s">
        <v>349</v>
      </c>
    </row>
    <row r="6" spans="1:6" s="233" customFormat="1" ht="15" customHeight="1" x14ac:dyDescent="0.15">
      <c r="A6" s="256" t="s">
        <v>350</v>
      </c>
      <c r="B6" s="257" t="s">
        <v>351</v>
      </c>
      <c r="C6" s="258" t="s">
        <v>352</v>
      </c>
      <c r="D6" s="259">
        <v>2885.43</v>
      </c>
      <c r="E6" s="260">
        <v>1918.75</v>
      </c>
      <c r="F6" s="261" t="s">
        <v>353</v>
      </c>
    </row>
    <row r="7" spans="1:6" s="233" customFormat="1" ht="15" customHeight="1" x14ac:dyDescent="0.15">
      <c r="A7" s="262" t="s">
        <v>354</v>
      </c>
      <c r="B7" s="263" t="s">
        <v>355</v>
      </c>
      <c r="C7" s="264" t="s">
        <v>356</v>
      </c>
      <c r="D7" s="265">
        <v>4448.09</v>
      </c>
      <c r="E7" s="266">
        <v>1514.45</v>
      </c>
      <c r="F7" s="267" t="s">
        <v>357</v>
      </c>
    </row>
    <row r="8" spans="1:6" s="233" customFormat="1" ht="15" customHeight="1" x14ac:dyDescent="0.15">
      <c r="A8" s="268"/>
      <c r="B8" s="269" t="s">
        <v>358</v>
      </c>
      <c r="C8" s="270"/>
      <c r="D8" s="271"/>
      <c r="E8" s="272"/>
      <c r="F8" s="273" t="s">
        <v>359</v>
      </c>
    </row>
    <row r="9" spans="1:6" s="233" customFormat="1" ht="15" customHeight="1" x14ac:dyDescent="0.15">
      <c r="A9" s="274" t="s">
        <v>360</v>
      </c>
      <c r="B9" s="275" t="s">
        <v>361</v>
      </c>
      <c r="C9" s="264" t="s">
        <v>362</v>
      </c>
      <c r="D9" s="265">
        <v>9917.17</v>
      </c>
      <c r="E9" s="266">
        <v>2095.7199999999998</v>
      </c>
      <c r="F9" s="267" t="s">
        <v>363</v>
      </c>
    </row>
    <row r="10" spans="1:6" s="233" customFormat="1" ht="15" customHeight="1" x14ac:dyDescent="0.15">
      <c r="A10" s="274"/>
      <c r="B10" s="275" t="s">
        <v>358</v>
      </c>
      <c r="C10" s="276"/>
      <c r="D10" s="276"/>
      <c r="E10" s="276"/>
      <c r="F10" s="267" t="s">
        <v>364</v>
      </c>
    </row>
    <row r="11" spans="1:6" s="233" customFormat="1" ht="15" customHeight="1" x14ac:dyDescent="0.15">
      <c r="A11" s="277" t="s">
        <v>365</v>
      </c>
      <c r="B11" s="278" t="s">
        <v>366</v>
      </c>
      <c r="C11" s="279" t="s">
        <v>367</v>
      </c>
      <c r="D11" s="280">
        <v>1254.8399999999999</v>
      </c>
      <c r="E11" s="280">
        <v>714.71</v>
      </c>
      <c r="F11" s="281"/>
    </row>
    <row r="12" spans="1:6" s="233" customFormat="1" ht="15" customHeight="1" x14ac:dyDescent="0.15">
      <c r="A12" s="277" t="s">
        <v>368</v>
      </c>
      <c r="B12" s="278" t="s">
        <v>369</v>
      </c>
      <c r="C12" s="279" t="s">
        <v>370</v>
      </c>
      <c r="D12" s="280">
        <v>3554.56</v>
      </c>
      <c r="E12" s="280">
        <v>1758.28</v>
      </c>
      <c r="F12" s="281" t="s">
        <v>371</v>
      </c>
    </row>
    <row r="13" spans="1:6" s="233" customFormat="1" ht="15" customHeight="1" x14ac:dyDescent="0.15">
      <c r="A13" s="277" t="s">
        <v>372</v>
      </c>
      <c r="B13" s="278" t="s">
        <v>373</v>
      </c>
      <c r="C13" s="279" t="s">
        <v>374</v>
      </c>
      <c r="D13" s="280">
        <v>4475.66</v>
      </c>
      <c r="E13" s="280">
        <v>1989.69</v>
      </c>
      <c r="F13" s="281" t="s">
        <v>375</v>
      </c>
    </row>
    <row r="14" spans="1:6" s="233" customFormat="1" ht="15" customHeight="1" x14ac:dyDescent="0.15">
      <c r="A14" s="277" t="s">
        <v>376</v>
      </c>
      <c r="B14" s="278" t="s">
        <v>377</v>
      </c>
      <c r="C14" s="279" t="s">
        <v>378</v>
      </c>
      <c r="D14" s="280">
        <v>2603.58</v>
      </c>
      <c r="E14" s="280">
        <v>1976.21</v>
      </c>
      <c r="F14" s="281" t="s">
        <v>379</v>
      </c>
    </row>
    <row r="15" spans="1:6" s="233" customFormat="1" ht="15" customHeight="1" x14ac:dyDescent="0.15">
      <c r="A15" s="277" t="s">
        <v>380</v>
      </c>
      <c r="B15" s="278" t="s">
        <v>381</v>
      </c>
      <c r="C15" s="279" t="s">
        <v>382</v>
      </c>
      <c r="D15" s="280">
        <v>882.42</v>
      </c>
      <c r="E15" s="280">
        <v>439.97</v>
      </c>
      <c r="F15" s="281"/>
    </row>
    <row r="16" spans="1:6" s="233" customFormat="1" ht="15" customHeight="1" x14ac:dyDescent="0.15">
      <c r="A16" s="277" t="s">
        <v>383</v>
      </c>
      <c r="B16" s="278" t="s">
        <v>384</v>
      </c>
      <c r="C16" s="279" t="s">
        <v>385</v>
      </c>
      <c r="D16" s="280">
        <v>3467.55</v>
      </c>
      <c r="E16" s="280">
        <v>1992.09</v>
      </c>
      <c r="F16" s="281" t="s">
        <v>386</v>
      </c>
    </row>
    <row r="17" spans="1:6" s="233" customFormat="1" ht="15" customHeight="1" x14ac:dyDescent="0.15">
      <c r="A17" s="277" t="s">
        <v>387</v>
      </c>
      <c r="B17" s="278" t="s">
        <v>388</v>
      </c>
      <c r="C17" s="279" t="s">
        <v>389</v>
      </c>
      <c r="D17" s="280">
        <v>1651.05</v>
      </c>
      <c r="E17" s="280">
        <v>2484.02</v>
      </c>
      <c r="F17" s="281" t="s">
        <v>390</v>
      </c>
    </row>
    <row r="18" spans="1:6" s="233" customFormat="1" ht="15" customHeight="1" x14ac:dyDescent="0.15">
      <c r="A18" s="277" t="s">
        <v>391</v>
      </c>
      <c r="B18" s="278" t="s">
        <v>392</v>
      </c>
      <c r="C18" s="279" t="s">
        <v>393</v>
      </c>
      <c r="D18" s="282" t="s">
        <v>394</v>
      </c>
      <c r="E18" s="280">
        <v>452.41</v>
      </c>
      <c r="F18" s="281" t="s">
        <v>395</v>
      </c>
    </row>
    <row r="19" spans="1:6" s="233" customFormat="1" ht="15" customHeight="1" x14ac:dyDescent="0.15">
      <c r="A19" s="274" t="s">
        <v>396</v>
      </c>
      <c r="B19" s="275" t="s">
        <v>397</v>
      </c>
      <c r="C19" s="264" t="s">
        <v>398</v>
      </c>
      <c r="D19" s="283" t="s">
        <v>394</v>
      </c>
      <c r="E19" s="266">
        <v>1887.1</v>
      </c>
      <c r="F19" s="267" t="s">
        <v>399</v>
      </c>
    </row>
    <row r="20" spans="1:6" s="233" customFormat="1" ht="15" customHeight="1" x14ac:dyDescent="0.15">
      <c r="A20" s="268"/>
      <c r="B20" s="269"/>
      <c r="C20" s="284"/>
      <c r="D20" s="285"/>
      <c r="E20" s="286"/>
      <c r="F20" s="273" t="s">
        <v>400</v>
      </c>
    </row>
    <row r="21" spans="1:6" s="233" customFormat="1" ht="15" customHeight="1" x14ac:dyDescent="0.15">
      <c r="A21" s="277" t="s">
        <v>401</v>
      </c>
      <c r="B21" s="278" t="s">
        <v>402</v>
      </c>
      <c r="C21" s="279" t="s">
        <v>403</v>
      </c>
      <c r="D21" s="280">
        <v>769.33</v>
      </c>
      <c r="E21" s="280">
        <v>611.92999999999995</v>
      </c>
      <c r="F21" s="281" t="s">
        <v>404</v>
      </c>
    </row>
    <row r="22" spans="1:6" s="233" customFormat="1" ht="15" customHeight="1" x14ac:dyDescent="0.15">
      <c r="A22" s="277" t="s">
        <v>405</v>
      </c>
      <c r="B22" s="278" t="s">
        <v>406</v>
      </c>
      <c r="C22" s="279" t="s">
        <v>407</v>
      </c>
      <c r="D22" s="280">
        <v>525.82000000000005</v>
      </c>
      <c r="E22" s="280">
        <v>501.51</v>
      </c>
      <c r="F22" s="281"/>
    </row>
    <row r="23" spans="1:6" s="25" customFormat="1" ht="15" customHeight="1" x14ac:dyDescent="0.15">
      <c r="A23" s="287" t="s">
        <v>408</v>
      </c>
      <c r="B23" s="288" t="s">
        <v>409</v>
      </c>
      <c r="C23" s="279" t="s">
        <v>410</v>
      </c>
      <c r="D23" s="280">
        <v>10567.38</v>
      </c>
      <c r="E23" s="280">
        <v>3235.0259999999998</v>
      </c>
      <c r="F23" s="289"/>
    </row>
    <row r="24" spans="1:6" s="25" customFormat="1" ht="15" customHeight="1" x14ac:dyDescent="0.15">
      <c r="A24" s="287" t="s">
        <v>411</v>
      </c>
      <c r="B24" s="288" t="s">
        <v>412</v>
      </c>
      <c r="C24" s="279" t="s">
        <v>413</v>
      </c>
      <c r="D24" s="280">
        <v>878.72</v>
      </c>
      <c r="E24" s="280">
        <v>293.27999999999997</v>
      </c>
      <c r="F24" s="289"/>
    </row>
    <row r="25" spans="1:6" s="25" customFormat="1" ht="15" customHeight="1" x14ac:dyDescent="0.15">
      <c r="A25" s="287" t="s">
        <v>414</v>
      </c>
      <c r="B25" s="288" t="s">
        <v>415</v>
      </c>
      <c r="C25" s="279" t="s">
        <v>416</v>
      </c>
      <c r="D25" s="280">
        <v>2873.59</v>
      </c>
      <c r="E25" s="280">
        <v>330.54</v>
      </c>
      <c r="F25" s="289"/>
    </row>
    <row r="26" spans="1:6" s="25" customFormat="1" ht="15" customHeight="1" x14ac:dyDescent="0.15">
      <c r="A26" s="287" t="s">
        <v>417</v>
      </c>
      <c r="B26" s="288" t="s">
        <v>418</v>
      </c>
      <c r="C26" s="279" t="s">
        <v>419</v>
      </c>
      <c r="D26" s="290">
        <v>5170.32</v>
      </c>
      <c r="E26" s="290">
        <v>1099.53</v>
      </c>
      <c r="F26" s="289"/>
    </row>
    <row r="27" spans="1:6" s="25" customFormat="1" ht="15" customHeight="1" x14ac:dyDescent="0.15">
      <c r="A27" s="287" t="s">
        <v>420</v>
      </c>
      <c r="B27" s="288" t="s">
        <v>421</v>
      </c>
      <c r="C27" s="279" t="s">
        <v>422</v>
      </c>
      <c r="D27" s="290">
        <v>18634.810000000001</v>
      </c>
      <c r="E27" s="290">
        <v>13601.74</v>
      </c>
      <c r="F27" s="289" t="s">
        <v>423</v>
      </c>
    </row>
    <row r="28" spans="1:6" s="25" customFormat="1" ht="15" customHeight="1" x14ac:dyDescent="0.15">
      <c r="A28" s="291" t="s">
        <v>424</v>
      </c>
      <c r="B28" s="292" t="s">
        <v>425</v>
      </c>
      <c r="C28" s="264" t="s">
        <v>426</v>
      </c>
      <c r="D28" s="293">
        <v>2220.21</v>
      </c>
      <c r="E28" s="294">
        <v>3644.33</v>
      </c>
      <c r="F28" s="295"/>
    </row>
    <row r="29" spans="1:6" ht="15" customHeight="1" x14ac:dyDescent="0.15">
      <c r="A29" s="296"/>
      <c r="B29" s="296"/>
      <c r="C29" s="296"/>
      <c r="D29" s="296"/>
      <c r="E29" s="296"/>
      <c r="F29" s="22" t="s">
        <v>427</v>
      </c>
    </row>
  </sheetData>
  <phoneticPr fontId="2"/>
  <hyperlinks>
    <hyperlink ref="A1" location="目次!A1" display="目次へもどる" xr:uid="{A6ED405D-ED1D-4009-9CD7-05987396E96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52F0A-6D8A-401C-8AA2-FD8BCA30DEFB}">
  <sheetPr codeName="Sheet23"/>
  <dimension ref="A1:G16"/>
  <sheetViews>
    <sheetView zoomScale="110" zoomScaleNormal="110" workbookViewId="0"/>
  </sheetViews>
  <sheetFormatPr defaultColWidth="9.875" defaultRowHeight="15" customHeight="1" x14ac:dyDescent="0.15"/>
  <cols>
    <col min="1" max="1" width="11.875" style="230" customWidth="1"/>
    <col min="2" max="2" width="5" style="230" customWidth="1"/>
    <col min="3" max="3" width="23.625" style="230" customWidth="1"/>
    <col min="4" max="4" width="12.625" style="230" customWidth="1"/>
    <col min="5" max="5" width="11.125" style="230" customWidth="1"/>
    <col min="6" max="6" width="10.625" style="230" customWidth="1"/>
    <col min="7" max="7" width="11.125" style="230" customWidth="1"/>
    <col min="8" max="16384" width="9.875" style="230"/>
  </cols>
  <sheetData>
    <row r="1" spans="1:7" s="25" customFormat="1" ht="15" customHeight="1" x14ac:dyDescent="0.15">
      <c r="A1" s="428" t="s">
        <v>793</v>
      </c>
    </row>
    <row r="2" spans="1:7" s="25" customFormat="1" ht="15" customHeight="1" x14ac:dyDescent="0.15"/>
    <row r="3" spans="1:7" s="25" customFormat="1" ht="15" customHeight="1" x14ac:dyDescent="0.15">
      <c r="A3" s="1" t="s">
        <v>428</v>
      </c>
      <c r="D3" s="251"/>
      <c r="E3" s="88"/>
    </row>
    <row r="4" spans="1:7" s="25" customFormat="1" ht="15" customHeight="1" x14ac:dyDescent="0.15">
      <c r="A4" s="52" t="s">
        <v>429</v>
      </c>
      <c r="B4" s="298"/>
      <c r="C4" s="298"/>
      <c r="D4" s="219"/>
    </row>
    <row r="5" spans="1:7" s="25" customFormat="1" ht="15" customHeight="1" x14ac:dyDescent="0.15">
      <c r="A5" s="440" t="s">
        <v>430</v>
      </c>
      <c r="B5" s="440"/>
      <c r="C5" s="444"/>
      <c r="D5" s="439" t="s">
        <v>431</v>
      </c>
      <c r="E5" s="444"/>
      <c r="F5" s="439" t="s">
        <v>432</v>
      </c>
      <c r="G5" s="440"/>
    </row>
    <row r="6" spans="1:7" s="25" customFormat="1" ht="15" customHeight="1" x14ac:dyDescent="0.15">
      <c r="A6" s="25" t="s">
        <v>433</v>
      </c>
      <c r="B6" s="25" t="s">
        <v>434</v>
      </c>
      <c r="C6" s="299" t="s">
        <v>435</v>
      </c>
      <c r="D6" s="300" t="s">
        <v>436</v>
      </c>
      <c r="E6" s="299" t="s">
        <v>437</v>
      </c>
      <c r="F6" s="219" t="s">
        <v>438</v>
      </c>
      <c r="G6" s="219" t="s">
        <v>439</v>
      </c>
    </row>
    <row r="7" spans="1:7" s="25" customFormat="1" ht="15" customHeight="1" x14ac:dyDescent="0.15">
      <c r="B7" s="25" t="s">
        <v>440</v>
      </c>
      <c r="C7" s="63" t="s">
        <v>441</v>
      </c>
      <c r="D7" s="300" t="s">
        <v>442</v>
      </c>
      <c r="E7" s="299" t="s">
        <v>443</v>
      </c>
      <c r="F7" s="219"/>
      <c r="G7" s="25" t="s">
        <v>444</v>
      </c>
    </row>
    <row r="8" spans="1:7" s="25" customFormat="1" ht="15" customHeight="1" x14ac:dyDescent="0.15">
      <c r="D8" s="300" t="s">
        <v>445</v>
      </c>
      <c r="E8" s="299" t="s">
        <v>443</v>
      </c>
      <c r="F8" s="219"/>
      <c r="G8" s="219" t="s">
        <v>446</v>
      </c>
    </row>
    <row r="9" spans="1:7" s="25" customFormat="1" ht="15" customHeight="1" x14ac:dyDescent="0.15">
      <c r="A9" s="25" t="s">
        <v>447</v>
      </c>
      <c r="B9" s="25" t="s">
        <v>448</v>
      </c>
      <c r="C9" s="299" t="s">
        <v>449</v>
      </c>
      <c r="D9" s="300" t="s">
        <v>450</v>
      </c>
      <c r="E9" s="299" t="s">
        <v>443</v>
      </c>
      <c r="F9" s="219"/>
      <c r="G9" s="25" t="s">
        <v>451</v>
      </c>
    </row>
    <row r="10" spans="1:7" s="25" customFormat="1" ht="15" customHeight="1" x14ac:dyDescent="0.15">
      <c r="B10" s="25" t="s">
        <v>440</v>
      </c>
      <c r="C10" s="63" t="s">
        <v>452</v>
      </c>
      <c r="D10" s="300" t="s">
        <v>453</v>
      </c>
      <c r="E10" s="299" t="s">
        <v>443</v>
      </c>
      <c r="G10" s="219" t="s">
        <v>454</v>
      </c>
    </row>
    <row r="11" spans="1:7" s="25" customFormat="1" ht="15" customHeight="1" x14ac:dyDescent="0.15">
      <c r="C11" s="63"/>
      <c r="D11" s="300" t="s">
        <v>455</v>
      </c>
      <c r="E11" s="299" t="s">
        <v>456</v>
      </c>
      <c r="F11" s="219"/>
      <c r="G11" s="25" t="s">
        <v>457</v>
      </c>
    </row>
    <row r="12" spans="1:7" s="25" customFormat="1" ht="15" customHeight="1" x14ac:dyDescent="0.15">
      <c r="A12" s="25" t="s">
        <v>458</v>
      </c>
      <c r="B12" s="25" t="s">
        <v>459</v>
      </c>
      <c r="C12" s="63" t="s">
        <v>460</v>
      </c>
      <c r="D12" s="300" t="s">
        <v>461</v>
      </c>
      <c r="E12" s="299" t="s">
        <v>462</v>
      </c>
      <c r="F12" s="219"/>
    </row>
    <row r="13" spans="1:7" s="25" customFormat="1" ht="15" customHeight="1" x14ac:dyDescent="0.15">
      <c r="B13" s="25" t="s">
        <v>448</v>
      </c>
      <c r="C13" s="63" t="s">
        <v>463</v>
      </c>
      <c r="D13" s="300" t="s">
        <v>464</v>
      </c>
      <c r="E13" s="299" t="s">
        <v>465</v>
      </c>
      <c r="F13" s="301"/>
    </row>
    <row r="14" spans="1:7" s="25" customFormat="1" ht="15" customHeight="1" x14ac:dyDescent="0.15">
      <c r="A14" s="46" t="s">
        <v>466</v>
      </c>
      <c r="B14" s="46"/>
      <c r="C14" s="302" t="s">
        <v>467</v>
      </c>
      <c r="D14" s="303" t="s">
        <v>468</v>
      </c>
      <c r="E14" s="304" t="s">
        <v>469</v>
      </c>
      <c r="F14" s="46"/>
      <c r="G14" s="46"/>
    </row>
    <row r="15" spans="1:7" s="25" customFormat="1" ht="15" customHeight="1" x14ac:dyDescent="0.15">
      <c r="A15" s="25" t="s">
        <v>470</v>
      </c>
      <c r="G15" s="37" t="s">
        <v>471</v>
      </c>
    </row>
    <row r="16" spans="1:7" ht="15" customHeight="1" x14ac:dyDescent="0.15">
      <c r="A16" s="25" t="s">
        <v>472</v>
      </c>
      <c r="B16" s="25"/>
      <c r="C16" s="305"/>
      <c r="D16" s="305"/>
      <c r="E16" s="25"/>
      <c r="F16" s="25"/>
      <c r="G16" s="37"/>
    </row>
  </sheetData>
  <mergeCells count="3">
    <mergeCell ref="A5:C5"/>
    <mergeCell ref="D5:E5"/>
    <mergeCell ref="F5:G5"/>
  </mergeCells>
  <phoneticPr fontId="2"/>
  <hyperlinks>
    <hyperlink ref="A1" location="目次!A1" display="目次へもどる" xr:uid="{AC7FECA1-59D2-4334-B7B2-6C3DE6D0963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99F7A-E178-41DB-9946-04C37A08CCE0}">
  <sheetPr codeName="Sheet24"/>
  <dimension ref="A1:G12"/>
  <sheetViews>
    <sheetView zoomScale="110" zoomScaleNormal="110" zoomScaleSheetLayoutView="110" workbookViewId="0"/>
  </sheetViews>
  <sheetFormatPr defaultColWidth="9.875" defaultRowHeight="15" customHeight="1" x14ac:dyDescent="0.15"/>
  <cols>
    <col min="1" max="1" width="22.625" style="23" customWidth="1"/>
    <col min="2" max="7" width="10.625" style="23" customWidth="1"/>
    <col min="8" max="16384" width="9.875" style="23"/>
  </cols>
  <sheetData>
    <row r="1" spans="1:7" ht="15" customHeight="1" x14ac:dyDescent="0.15">
      <c r="A1" s="428" t="s">
        <v>793</v>
      </c>
    </row>
    <row r="3" spans="1:7" ht="15" customHeight="1" x14ac:dyDescent="0.15">
      <c r="A3" s="1" t="s">
        <v>473</v>
      </c>
      <c r="C3" s="306"/>
      <c r="D3" s="307"/>
      <c r="E3" s="308"/>
      <c r="F3" s="308"/>
    </row>
    <row r="4" spans="1:7" ht="15" customHeight="1" x14ac:dyDescent="0.15">
      <c r="A4" s="25"/>
      <c r="B4" s="25"/>
      <c r="C4" s="37"/>
      <c r="D4" s="25"/>
      <c r="E4" s="37"/>
      <c r="F4" s="25"/>
      <c r="G4" s="5" t="s">
        <v>474</v>
      </c>
    </row>
    <row r="5" spans="1:7" ht="15" customHeight="1" x14ac:dyDescent="0.15">
      <c r="A5" s="433" t="s">
        <v>475</v>
      </c>
      <c r="B5" s="526" t="s">
        <v>476</v>
      </c>
      <c r="C5" s="527"/>
      <c r="D5" s="528" t="s">
        <v>477</v>
      </c>
      <c r="E5" s="529"/>
      <c r="F5" s="528" t="s">
        <v>478</v>
      </c>
      <c r="G5" s="529"/>
    </row>
    <row r="6" spans="1:7" ht="15" customHeight="1" x14ac:dyDescent="0.15">
      <c r="A6" s="451"/>
      <c r="B6" s="309" t="s">
        <v>479</v>
      </c>
      <c r="C6" s="309" t="s">
        <v>480</v>
      </c>
      <c r="D6" s="309" t="s">
        <v>479</v>
      </c>
      <c r="E6" s="309" t="s">
        <v>480</v>
      </c>
      <c r="F6" s="309" t="s">
        <v>479</v>
      </c>
      <c r="G6" s="309" t="s">
        <v>480</v>
      </c>
    </row>
    <row r="7" spans="1:7" ht="15" customHeight="1" x14ac:dyDescent="0.15">
      <c r="A7" s="6" t="s">
        <v>481</v>
      </c>
      <c r="B7" s="311">
        <f t="shared" ref="B7:G7" si="0">SUM(B8:B11)</f>
        <v>30750</v>
      </c>
      <c r="C7" s="311">
        <f t="shared" si="0"/>
        <v>361068</v>
      </c>
      <c r="D7" s="311">
        <f t="shared" si="0"/>
        <v>32010</v>
      </c>
      <c r="E7" s="311">
        <f t="shared" si="0"/>
        <v>545042</v>
      </c>
      <c r="F7" s="311">
        <f t="shared" si="0"/>
        <v>31913</v>
      </c>
      <c r="G7" s="311">
        <f t="shared" si="0"/>
        <v>539471</v>
      </c>
    </row>
    <row r="8" spans="1:7" ht="15" customHeight="1" x14ac:dyDescent="0.15">
      <c r="A8" s="312" t="s">
        <v>482</v>
      </c>
      <c r="B8" s="313">
        <v>763</v>
      </c>
      <c r="C8" s="313">
        <v>11428</v>
      </c>
      <c r="D8" s="313">
        <v>739</v>
      </c>
      <c r="E8" s="313">
        <v>13030</v>
      </c>
      <c r="F8" s="313">
        <v>755</v>
      </c>
      <c r="G8" s="314">
        <v>13228</v>
      </c>
    </row>
    <row r="9" spans="1:7" ht="15" customHeight="1" x14ac:dyDescent="0.15">
      <c r="A9" s="312" t="s">
        <v>483</v>
      </c>
      <c r="B9" s="313">
        <v>1129</v>
      </c>
      <c r="C9" s="313">
        <v>39065</v>
      </c>
      <c r="D9" s="313">
        <v>1473</v>
      </c>
      <c r="E9" s="313">
        <v>178257</v>
      </c>
      <c r="F9" s="313">
        <v>2381</v>
      </c>
      <c r="G9" s="314">
        <v>188029</v>
      </c>
    </row>
    <row r="10" spans="1:7" ht="15" customHeight="1" x14ac:dyDescent="0.15">
      <c r="A10" s="16" t="s">
        <v>484</v>
      </c>
      <c r="B10" s="313">
        <v>25809</v>
      </c>
      <c r="C10" s="313">
        <v>252431</v>
      </c>
      <c r="D10" s="313">
        <v>26368</v>
      </c>
      <c r="E10" s="313">
        <v>266597</v>
      </c>
      <c r="F10" s="313">
        <v>25572</v>
      </c>
      <c r="G10" s="314">
        <v>261026</v>
      </c>
    </row>
    <row r="11" spans="1:7" ht="15" customHeight="1" x14ac:dyDescent="0.15">
      <c r="A11" s="315" t="s">
        <v>485</v>
      </c>
      <c r="B11" s="316">
        <v>3049</v>
      </c>
      <c r="C11" s="316">
        <v>58144</v>
      </c>
      <c r="D11" s="316">
        <v>3430</v>
      </c>
      <c r="E11" s="316">
        <v>87158</v>
      </c>
      <c r="F11" s="316">
        <v>3205</v>
      </c>
      <c r="G11" s="316">
        <v>77188</v>
      </c>
    </row>
    <row r="12" spans="1:7" ht="15" customHeight="1" x14ac:dyDescent="0.15">
      <c r="A12" s="21"/>
      <c r="B12" s="21"/>
      <c r="C12" s="22"/>
      <c r="D12" s="21"/>
      <c r="E12" s="22"/>
      <c r="F12" s="21"/>
      <c r="G12" s="22" t="s">
        <v>486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 xr:uid="{CB4985CA-DE80-4E8D-9076-EB8EA70F4559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11B02-29CA-4A97-B8B6-C33A222B5D3C}">
  <sheetPr codeName="Sheet25"/>
  <dimension ref="A1:G21"/>
  <sheetViews>
    <sheetView zoomScale="110" zoomScaleNormal="110" workbookViewId="0"/>
  </sheetViews>
  <sheetFormatPr defaultColWidth="9.875" defaultRowHeight="15" customHeight="1" x14ac:dyDescent="0.15"/>
  <cols>
    <col min="1" max="1" width="22.625" style="23" customWidth="1"/>
    <col min="2" max="7" width="10.625" style="23" customWidth="1"/>
    <col min="8" max="16384" width="9.875" style="23"/>
  </cols>
  <sheetData>
    <row r="1" spans="1:7" ht="15" customHeight="1" x14ac:dyDescent="0.15">
      <c r="A1" s="428" t="s">
        <v>793</v>
      </c>
    </row>
    <row r="3" spans="1:7" ht="15" customHeight="1" x14ac:dyDescent="0.15">
      <c r="A3" s="317" t="s">
        <v>487</v>
      </c>
      <c r="B3" s="25"/>
      <c r="C3" s="306"/>
      <c r="E3" s="308"/>
    </row>
    <row r="4" spans="1:7" ht="15" customHeight="1" x14ac:dyDescent="0.15">
      <c r="A4" s="318"/>
      <c r="C4" s="319"/>
      <c r="E4" s="319"/>
      <c r="G4" s="320" t="s">
        <v>474</v>
      </c>
    </row>
    <row r="5" spans="1:7" ht="15" customHeight="1" x14ac:dyDescent="0.15">
      <c r="A5" s="530" t="s">
        <v>488</v>
      </c>
      <c r="B5" s="526" t="s">
        <v>476</v>
      </c>
      <c r="C5" s="532"/>
      <c r="D5" s="528" t="s">
        <v>477</v>
      </c>
      <c r="E5" s="529"/>
      <c r="F5" s="528" t="s">
        <v>478</v>
      </c>
      <c r="G5" s="529"/>
    </row>
    <row r="6" spans="1:7" ht="15" customHeight="1" x14ac:dyDescent="0.15">
      <c r="A6" s="531"/>
      <c r="B6" s="310" t="s">
        <v>479</v>
      </c>
      <c r="C6" s="310" t="s">
        <v>480</v>
      </c>
      <c r="D6" s="310" t="s">
        <v>479</v>
      </c>
      <c r="E6" s="310" t="s">
        <v>480</v>
      </c>
      <c r="F6" s="310" t="s">
        <v>479</v>
      </c>
      <c r="G6" s="310" t="s">
        <v>480</v>
      </c>
    </row>
    <row r="7" spans="1:7" ht="15" customHeight="1" x14ac:dyDescent="0.15">
      <c r="A7" s="321" t="s">
        <v>489</v>
      </c>
      <c r="B7" s="311">
        <f t="shared" ref="B7:G7" si="0">SUM(B8:B20)</f>
        <v>30750</v>
      </c>
      <c r="C7" s="311">
        <f t="shared" si="0"/>
        <v>361068</v>
      </c>
      <c r="D7" s="311">
        <f t="shared" si="0"/>
        <v>32010</v>
      </c>
      <c r="E7" s="311">
        <f t="shared" si="0"/>
        <v>545042</v>
      </c>
      <c r="F7" s="311">
        <f t="shared" si="0"/>
        <v>31913</v>
      </c>
      <c r="G7" s="311">
        <f t="shared" si="0"/>
        <v>539471</v>
      </c>
    </row>
    <row r="8" spans="1:7" ht="15" customHeight="1" x14ac:dyDescent="0.15">
      <c r="A8" s="322" t="s">
        <v>350</v>
      </c>
      <c r="B8" s="314">
        <v>2217</v>
      </c>
      <c r="C8" s="314">
        <v>34359</v>
      </c>
      <c r="D8" s="314">
        <v>2598</v>
      </c>
      <c r="E8" s="314">
        <v>46238</v>
      </c>
      <c r="F8" s="314">
        <v>2875</v>
      </c>
      <c r="G8" s="314">
        <v>51940</v>
      </c>
    </row>
    <row r="9" spans="1:7" ht="15" customHeight="1" x14ac:dyDescent="0.15">
      <c r="A9" s="322" t="s">
        <v>490</v>
      </c>
      <c r="B9" s="314">
        <v>2938</v>
      </c>
      <c r="C9" s="314">
        <v>24108</v>
      </c>
      <c r="D9" s="314">
        <v>2823</v>
      </c>
      <c r="E9" s="314">
        <v>27068</v>
      </c>
      <c r="F9" s="314">
        <v>2793</v>
      </c>
      <c r="G9" s="314">
        <v>29445</v>
      </c>
    </row>
    <row r="10" spans="1:7" ht="15" customHeight="1" x14ac:dyDescent="0.15">
      <c r="A10" s="322" t="s">
        <v>491</v>
      </c>
      <c r="B10" s="314">
        <v>2172</v>
      </c>
      <c r="C10" s="314">
        <v>29931</v>
      </c>
      <c r="D10" s="314">
        <v>2248</v>
      </c>
      <c r="E10" s="314">
        <v>44506</v>
      </c>
      <c r="F10" s="314">
        <v>2117</v>
      </c>
      <c r="G10" s="314">
        <v>42514</v>
      </c>
    </row>
    <row r="11" spans="1:7" ht="15" customHeight="1" x14ac:dyDescent="0.15">
      <c r="A11" s="322" t="s">
        <v>365</v>
      </c>
      <c r="B11" s="314">
        <v>2863</v>
      </c>
      <c r="C11" s="314">
        <v>28656</v>
      </c>
      <c r="D11" s="314">
        <v>2839</v>
      </c>
      <c r="E11" s="314">
        <v>34068</v>
      </c>
      <c r="F11" s="314">
        <v>2923</v>
      </c>
      <c r="G11" s="314">
        <v>29220</v>
      </c>
    </row>
    <row r="12" spans="1:7" ht="15" customHeight="1" x14ac:dyDescent="0.15">
      <c r="A12" s="322" t="s">
        <v>368</v>
      </c>
      <c r="B12" s="314">
        <v>2357</v>
      </c>
      <c r="C12" s="314">
        <v>27189</v>
      </c>
      <c r="D12" s="314">
        <v>2390</v>
      </c>
      <c r="E12" s="314">
        <v>31956</v>
      </c>
      <c r="F12" s="314">
        <v>2320</v>
      </c>
      <c r="G12" s="314">
        <v>36650</v>
      </c>
    </row>
    <row r="13" spans="1:7" ht="15" customHeight="1" x14ac:dyDescent="0.15">
      <c r="A13" s="322" t="s">
        <v>372</v>
      </c>
      <c r="B13" s="314">
        <v>2228</v>
      </c>
      <c r="C13" s="314">
        <v>32592</v>
      </c>
      <c r="D13" s="314">
        <v>2150</v>
      </c>
      <c r="E13" s="314">
        <v>103641</v>
      </c>
      <c r="F13" s="314">
        <v>2068</v>
      </c>
      <c r="G13" s="314">
        <v>101124</v>
      </c>
    </row>
    <row r="14" spans="1:7" ht="15" customHeight="1" x14ac:dyDescent="0.15">
      <c r="A14" s="322" t="s">
        <v>376</v>
      </c>
      <c r="B14" s="314">
        <v>2673</v>
      </c>
      <c r="C14" s="314">
        <v>27022</v>
      </c>
      <c r="D14" s="314">
        <v>2678</v>
      </c>
      <c r="E14" s="314">
        <v>27966</v>
      </c>
      <c r="F14" s="314">
        <v>3067</v>
      </c>
      <c r="G14" s="314">
        <v>30656</v>
      </c>
    </row>
    <row r="15" spans="1:7" ht="15" customHeight="1" x14ac:dyDescent="0.15">
      <c r="A15" s="322" t="s">
        <v>380</v>
      </c>
      <c r="B15" s="314">
        <v>660</v>
      </c>
      <c r="C15" s="314">
        <v>8333</v>
      </c>
      <c r="D15" s="314">
        <v>726</v>
      </c>
      <c r="E15" s="314">
        <v>13128</v>
      </c>
      <c r="F15" s="314">
        <v>722</v>
      </c>
      <c r="G15" s="314">
        <v>13970</v>
      </c>
    </row>
    <row r="16" spans="1:7" ht="15" customHeight="1" x14ac:dyDescent="0.15">
      <c r="A16" s="322" t="s">
        <v>492</v>
      </c>
      <c r="B16" s="314">
        <v>2708</v>
      </c>
      <c r="C16" s="314">
        <v>34246</v>
      </c>
      <c r="D16" s="314">
        <v>2957</v>
      </c>
      <c r="E16" s="314">
        <v>59115</v>
      </c>
      <c r="F16" s="314">
        <v>3056</v>
      </c>
      <c r="G16" s="314">
        <v>58860</v>
      </c>
    </row>
    <row r="17" spans="1:7" ht="15" customHeight="1" x14ac:dyDescent="0.15">
      <c r="A17" s="322" t="s">
        <v>387</v>
      </c>
      <c r="B17" s="314">
        <v>2741</v>
      </c>
      <c r="C17" s="314">
        <v>38329</v>
      </c>
      <c r="D17" s="314">
        <v>3206</v>
      </c>
      <c r="E17" s="314">
        <v>61090</v>
      </c>
      <c r="F17" s="314">
        <v>2831</v>
      </c>
      <c r="G17" s="314">
        <v>53389</v>
      </c>
    </row>
    <row r="18" spans="1:7" ht="15" customHeight="1" x14ac:dyDescent="0.15">
      <c r="A18" s="322" t="s">
        <v>493</v>
      </c>
      <c r="B18" s="314">
        <v>1943</v>
      </c>
      <c r="C18" s="314">
        <v>20469</v>
      </c>
      <c r="D18" s="314">
        <v>2249</v>
      </c>
      <c r="E18" s="314">
        <v>26391</v>
      </c>
      <c r="F18" s="314">
        <v>1695</v>
      </c>
      <c r="G18" s="314">
        <v>20804</v>
      </c>
    </row>
    <row r="19" spans="1:7" ht="15" customHeight="1" x14ac:dyDescent="0.15">
      <c r="A19" s="322" t="s">
        <v>396</v>
      </c>
      <c r="B19" s="314">
        <v>3978</v>
      </c>
      <c r="C19" s="314">
        <v>40853</v>
      </c>
      <c r="D19" s="314">
        <v>3949</v>
      </c>
      <c r="E19" s="314">
        <v>50869</v>
      </c>
      <c r="F19" s="314">
        <v>4401</v>
      </c>
      <c r="G19" s="314">
        <v>53359</v>
      </c>
    </row>
    <row r="20" spans="1:7" ht="15" customHeight="1" x14ac:dyDescent="0.15">
      <c r="A20" s="323" t="s">
        <v>401</v>
      </c>
      <c r="B20" s="316">
        <v>1272</v>
      </c>
      <c r="C20" s="316">
        <v>14981</v>
      </c>
      <c r="D20" s="316">
        <v>1197</v>
      </c>
      <c r="E20" s="316">
        <v>19006</v>
      </c>
      <c r="F20" s="316">
        <v>1045</v>
      </c>
      <c r="G20" s="316">
        <v>17540</v>
      </c>
    </row>
    <row r="21" spans="1:7" ht="15" customHeight="1" x14ac:dyDescent="0.15">
      <c r="A21" s="318"/>
      <c r="C21" s="319"/>
      <c r="E21" s="319"/>
      <c r="G21" s="37" t="s">
        <v>494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 xr:uid="{3C3BFD71-D53C-4F40-AEF5-08EBDED17BA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1FED5-EB34-4736-92AA-BC569D4CEE76}">
  <sheetPr codeName="Sheet26">
    <pageSetUpPr fitToPage="1"/>
  </sheetPr>
  <dimension ref="A1:G14"/>
  <sheetViews>
    <sheetView zoomScale="110" zoomScaleNormal="110" workbookViewId="0"/>
  </sheetViews>
  <sheetFormatPr defaultColWidth="9.875" defaultRowHeight="15" customHeight="1" x14ac:dyDescent="0.15"/>
  <cols>
    <col min="1" max="1" width="22.625" style="251" customWidth="1"/>
    <col min="2" max="7" width="10.625" style="251" customWidth="1"/>
    <col min="8" max="16384" width="9.875" style="251"/>
  </cols>
  <sheetData>
    <row r="1" spans="1:7" ht="15" customHeight="1" x14ac:dyDescent="0.15">
      <c r="A1" s="428" t="s">
        <v>793</v>
      </c>
    </row>
    <row r="3" spans="1:7" s="324" customFormat="1" ht="15" customHeight="1" x14ac:dyDescent="0.15">
      <c r="A3" s="1" t="s">
        <v>495</v>
      </c>
      <c r="B3" s="251"/>
      <c r="C3" s="251"/>
      <c r="D3" s="251"/>
      <c r="E3" s="251"/>
      <c r="F3" s="88"/>
      <c r="G3" s="88"/>
    </row>
    <row r="4" spans="1:7" ht="15" customHeight="1" x14ac:dyDescent="0.15">
      <c r="G4" s="325" t="s">
        <v>474</v>
      </c>
    </row>
    <row r="5" spans="1:7" s="25" customFormat="1" ht="15" customHeight="1" x14ac:dyDescent="0.15">
      <c r="A5" s="26" t="s">
        <v>496</v>
      </c>
      <c r="B5" s="457" t="s">
        <v>497</v>
      </c>
      <c r="C5" s="457"/>
      <c r="D5" s="457"/>
      <c r="E5" s="440" t="s">
        <v>140</v>
      </c>
      <c r="F5" s="440"/>
      <c r="G5" s="440"/>
    </row>
    <row r="6" spans="1:7" ht="15" customHeight="1" x14ac:dyDescent="0.15">
      <c r="A6" s="26" t="s">
        <v>475</v>
      </c>
      <c r="B6" s="89" t="s">
        <v>479</v>
      </c>
      <c r="C6" s="89" t="s">
        <v>498</v>
      </c>
      <c r="D6" s="8" t="s">
        <v>480</v>
      </c>
      <c r="E6" s="89" t="s">
        <v>479</v>
      </c>
      <c r="F6" s="89" t="s">
        <v>498</v>
      </c>
      <c r="G6" s="8" t="s">
        <v>480</v>
      </c>
    </row>
    <row r="7" spans="1:7" ht="15" customHeight="1" x14ac:dyDescent="0.15">
      <c r="A7" s="6" t="s">
        <v>108</v>
      </c>
      <c r="B7" s="311">
        <f t="shared" ref="B7:G7" si="0">SUM(B8:B13)</f>
        <v>4909</v>
      </c>
      <c r="C7" s="311">
        <f t="shared" si="0"/>
        <v>7119</v>
      </c>
      <c r="D7" s="311">
        <f t="shared" si="0"/>
        <v>518563</v>
      </c>
      <c r="E7" s="311">
        <f t="shared" si="0"/>
        <v>4867</v>
      </c>
      <c r="F7" s="311">
        <f t="shared" si="0"/>
        <v>6943</v>
      </c>
      <c r="G7" s="311">
        <f t="shared" si="0"/>
        <v>551027</v>
      </c>
    </row>
    <row r="8" spans="1:7" ht="15" customHeight="1" x14ac:dyDescent="0.15">
      <c r="A8" s="16" t="s">
        <v>499</v>
      </c>
      <c r="B8" s="314">
        <v>310</v>
      </c>
      <c r="C8" s="314">
        <v>708</v>
      </c>
      <c r="D8" s="314">
        <v>186365</v>
      </c>
      <c r="E8" s="314">
        <v>309</v>
      </c>
      <c r="F8" s="314">
        <v>721</v>
      </c>
      <c r="G8" s="314">
        <v>211253</v>
      </c>
    </row>
    <row r="9" spans="1:7" ht="15" customHeight="1" x14ac:dyDescent="0.15">
      <c r="A9" s="16" t="s">
        <v>500</v>
      </c>
      <c r="B9" s="314">
        <v>300</v>
      </c>
      <c r="C9" s="314">
        <v>664</v>
      </c>
      <c r="D9" s="314">
        <v>69771</v>
      </c>
      <c r="E9" s="314">
        <v>278</v>
      </c>
      <c r="F9" s="314">
        <v>617</v>
      </c>
      <c r="G9" s="314">
        <v>68696</v>
      </c>
    </row>
    <row r="10" spans="1:7" ht="15" customHeight="1" x14ac:dyDescent="0.15">
      <c r="A10" s="16" t="s">
        <v>501</v>
      </c>
      <c r="B10" s="314">
        <v>329</v>
      </c>
      <c r="C10" s="314">
        <v>733</v>
      </c>
      <c r="D10" s="314">
        <v>49436</v>
      </c>
      <c r="E10" s="314">
        <v>310</v>
      </c>
      <c r="F10" s="314">
        <v>666</v>
      </c>
      <c r="G10" s="314">
        <v>48358</v>
      </c>
    </row>
    <row r="11" spans="1:7" ht="15" customHeight="1" x14ac:dyDescent="0.15">
      <c r="A11" s="16" t="s">
        <v>502</v>
      </c>
      <c r="B11" s="314">
        <v>3523</v>
      </c>
      <c r="C11" s="314">
        <v>5014</v>
      </c>
      <c r="D11" s="314">
        <v>42609</v>
      </c>
      <c r="E11" s="314">
        <v>3456</v>
      </c>
      <c r="F11" s="314">
        <v>4939</v>
      </c>
      <c r="G11" s="314">
        <v>49855</v>
      </c>
    </row>
    <row r="12" spans="1:7" ht="15" customHeight="1" x14ac:dyDescent="0.15">
      <c r="A12" s="16" t="s">
        <v>503</v>
      </c>
      <c r="B12" s="314">
        <v>447</v>
      </c>
      <c r="C12" s="82" t="s">
        <v>314</v>
      </c>
      <c r="D12" s="314">
        <v>19389</v>
      </c>
      <c r="E12" s="314">
        <v>514</v>
      </c>
      <c r="F12" s="82" t="s">
        <v>314</v>
      </c>
      <c r="G12" s="314">
        <v>25659</v>
      </c>
    </row>
    <row r="13" spans="1:7" ht="15" customHeight="1" x14ac:dyDescent="0.15">
      <c r="A13" s="326" t="s">
        <v>504</v>
      </c>
      <c r="B13" s="327" t="s">
        <v>314</v>
      </c>
      <c r="C13" s="327" t="s">
        <v>314</v>
      </c>
      <c r="D13" s="316">
        <v>150993</v>
      </c>
      <c r="E13" s="327" t="s">
        <v>314</v>
      </c>
      <c r="F13" s="327" t="s">
        <v>314</v>
      </c>
      <c r="G13" s="316">
        <v>147206</v>
      </c>
    </row>
    <row r="14" spans="1:7" ht="15" customHeight="1" x14ac:dyDescent="0.15">
      <c r="A14" s="219"/>
      <c r="D14" s="37"/>
      <c r="G14" s="37" t="s">
        <v>505</v>
      </c>
    </row>
  </sheetData>
  <mergeCells count="2">
    <mergeCell ref="B5:D5"/>
    <mergeCell ref="E5:G5"/>
  </mergeCells>
  <phoneticPr fontId="2"/>
  <hyperlinks>
    <hyperlink ref="A1" location="目次!A1" display="目次へもどる" xr:uid="{A935AFE3-CCB6-4112-8F6A-C3B06F57DAE2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6571B-3BDD-4285-8D63-1A3A31118450}">
  <sheetPr codeName="Sheet27"/>
  <dimension ref="A1:G15"/>
  <sheetViews>
    <sheetView zoomScale="110" zoomScaleNormal="110" workbookViewId="0"/>
  </sheetViews>
  <sheetFormatPr defaultColWidth="9.875" defaultRowHeight="15" customHeight="1" x14ac:dyDescent="0.15"/>
  <cols>
    <col min="1" max="1" width="22.625" style="23" customWidth="1"/>
    <col min="2" max="7" width="10.625" style="23" customWidth="1"/>
    <col min="8" max="16384" width="9.875" style="23"/>
  </cols>
  <sheetData>
    <row r="1" spans="1:7" ht="15" customHeight="1" x14ac:dyDescent="0.15">
      <c r="A1" s="428" t="s">
        <v>793</v>
      </c>
    </row>
    <row r="3" spans="1:7" s="25" customFormat="1" ht="15" customHeight="1" x14ac:dyDescent="0.15">
      <c r="A3" s="317" t="s">
        <v>506</v>
      </c>
    </row>
    <row r="4" spans="1:7" ht="15" customHeight="1" x14ac:dyDescent="0.15">
      <c r="A4" s="318"/>
      <c r="C4" s="319"/>
      <c r="E4" s="319"/>
      <c r="G4" s="320" t="s">
        <v>474</v>
      </c>
    </row>
    <row r="5" spans="1:7" ht="15" customHeight="1" x14ac:dyDescent="0.15">
      <c r="A5" s="530" t="s">
        <v>507</v>
      </c>
      <c r="B5" s="526" t="s">
        <v>508</v>
      </c>
      <c r="C5" s="532"/>
      <c r="D5" s="528" t="s">
        <v>509</v>
      </c>
      <c r="E5" s="529"/>
      <c r="F5" s="528" t="s">
        <v>510</v>
      </c>
      <c r="G5" s="529"/>
    </row>
    <row r="6" spans="1:7" ht="15" customHeight="1" x14ac:dyDescent="0.15">
      <c r="A6" s="531"/>
      <c r="B6" s="310" t="s">
        <v>479</v>
      </c>
      <c r="C6" s="328" t="s">
        <v>480</v>
      </c>
      <c r="D6" s="310" t="s">
        <v>479</v>
      </c>
      <c r="E6" s="309" t="s">
        <v>480</v>
      </c>
      <c r="F6" s="310" t="s">
        <v>479</v>
      </c>
      <c r="G6" s="309" t="s">
        <v>480</v>
      </c>
    </row>
    <row r="7" spans="1:7" ht="15" customHeight="1" x14ac:dyDescent="0.15">
      <c r="A7" s="321" t="s">
        <v>489</v>
      </c>
      <c r="B7" s="311">
        <f t="shared" ref="B7:G7" si="0">SUM(B8:B14)</f>
        <v>7840</v>
      </c>
      <c r="C7" s="329">
        <f t="shared" si="0"/>
        <v>89203</v>
      </c>
      <c r="D7" s="311">
        <f t="shared" si="0"/>
        <v>7952</v>
      </c>
      <c r="E7" s="311">
        <f t="shared" si="0"/>
        <v>98765</v>
      </c>
      <c r="F7" s="311">
        <f t="shared" si="0"/>
        <v>7713</v>
      </c>
      <c r="G7" s="311">
        <f t="shared" si="0"/>
        <v>96403</v>
      </c>
    </row>
    <row r="8" spans="1:7" ht="15" customHeight="1" x14ac:dyDescent="0.15">
      <c r="A8" s="322" t="s">
        <v>511</v>
      </c>
      <c r="B8" s="314">
        <v>1221</v>
      </c>
      <c r="C8" s="314">
        <v>11163</v>
      </c>
      <c r="D8" s="314">
        <v>1157</v>
      </c>
      <c r="E8" s="314">
        <v>11598</v>
      </c>
      <c r="F8" s="314">
        <v>1003</v>
      </c>
      <c r="G8" s="314">
        <v>10599</v>
      </c>
    </row>
    <row r="9" spans="1:7" ht="15" customHeight="1" x14ac:dyDescent="0.15">
      <c r="A9" s="322" t="s">
        <v>512</v>
      </c>
      <c r="B9" s="314">
        <v>1016</v>
      </c>
      <c r="C9" s="314">
        <v>10348</v>
      </c>
      <c r="D9" s="314">
        <v>1102</v>
      </c>
      <c r="E9" s="314">
        <v>12023</v>
      </c>
      <c r="F9" s="314">
        <v>1112</v>
      </c>
      <c r="G9" s="314">
        <v>11742</v>
      </c>
    </row>
    <row r="10" spans="1:7" ht="15" customHeight="1" x14ac:dyDescent="0.15">
      <c r="A10" s="322" t="s">
        <v>513</v>
      </c>
      <c r="B10" s="314">
        <v>1060</v>
      </c>
      <c r="C10" s="314">
        <v>21891</v>
      </c>
      <c r="D10" s="314">
        <v>1018</v>
      </c>
      <c r="E10" s="314">
        <v>25935</v>
      </c>
      <c r="F10" s="314">
        <v>1057</v>
      </c>
      <c r="G10" s="314">
        <v>25264</v>
      </c>
    </row>
    <row r="11" spans="1:7" ht="15" customHeight="1" x14ac:dyDescent="0.15">
      <c r="A11" s="322" t="s">
        <v>514</v>
      </c>
      <c r="B11" s="314">
        <v>863</v>
      </c>
      <c r="C11" s="314">
        <v>8895</v>
      </c>
      <c r="D11" s="314">
        <v>861</v>
      </c>
      <c r="E11" s="314">
        <v>8719</v>
      </c>
      <c r="F11" s="314">
        <v>788</v>
      </c>
      <c r="G11" s="314">
        <v>8419</v>
      </c>
    </row>
    <row r="12" spans="1:7" ht="15" customHeight="1" x14ac:dyDescent="0.15">
      <c r="A12" s="322" t="s">
        <v>515</v>
      </c>
      <c r="B12" s="314">
        <v>854</v>
      </c>
      <c r="C12" s="314">
        <v>9157</v>
      </c>
      <c r="D12" s="314">
        <v>1052</v>
      </c>
      <c r="E12" s="314">
        <v>12371</v>
      </c>
      <c r="F12" s="314">
        <v>993</v>
      </c>
      <c r="G12" s="314">
        <v>12194</v>
      </c>
    </row>
    <row r="13" spans="1:7" ht="15" customHeight="1" x14ac:dyDescent="0.15">
      <c r="A13" s="322" t="s">
        <v>516</v>
      </c>
      <c r="B13" s="314">
        <v>1524</v>
      </c>
      <c r="C13" s="314">
        <v>15395</v>
      </c>
      <c r="D13" s="314">
        <v>1416</v>
      </c>
      <c r="E13" s="314">
        <v>15315</v>
      </c>
      <c r="F13" s="314">
        <v>1494</v>
      </c>
      <c r="G13" s="314">
        <v>15012</v>
      </c>
    </row>
    <row r="14" spans="1:7" ht="15" customHeight="1" x14ac:dyDescent="0.15">
      <c r="A14" s="323" t="s">
        <v>517</v>
      </c>
      <c r="B14" s="316">
        <v>1302</v>
      </c>
      <c r="C14" s="316">
        <v>12354</v>
      </c>
      <c r="D14" s="316">
        <v>1346</v>
      </c>
      <c r="E14" s="316">
        <v>12804</v>
      </c>
      <c r="F14" s="316">
        <v>1266</v>
      </c>
      <c r="G14" s="316">
        <v>13173</v>
      </c>
    </row>
    <row r="15" spans="1:7" ht="15" customHeight="1" x14ac:dyDescent="0.15">
      <c r="A15" s="533"/>
      <c r="B15" s="533"/>
      <c r="C15" s="533"/>
      <c r="D15" s="533"/>
      <c r="E15" s="533"/>
      <c r="G15" s="319" t="s">
        <v>494</v>
      </c>
    </row>
  </sheetData>
  <mergeCells count="5">
    <mergeCell ref="A5:A6"/>
    <mergeCell ref="B5:C5"/>
    <mergeCell ref="D5:E5"/>
    <mergeCell ref="F5:G5"/>
    <mergeCell ref="A15:E15"/>
  </mergeCells>
  <phoneticPr fontId="2"/>
  <hyperlinks>
    <hyperlink ref="A1" location="目次!A1" display="目次へもどる" xr:uid="{F5143F3D-EE6B-4D09-968E-A3F7F8FA1EB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22DFE-12E9-4A5B-B69E-83CA5CBA418C}">
  <sheetPr codeName="Sheet28"/>
  <dimension ref="A1:G14"/>
  <sheetViews>
    <sheetView zoomScale="110" zoomScaleNormal="110" workbookViewId="0"/>
  </sheetViews>
  <sheetFormatPr defaultColWidth="9.875" defaultRowHeight="15" customHeight="1" x14ac:dyDescent="0.15"/>
  <cols>
    <col min="1" max="1" width="22.625" style="23" customWidth="1"/>
    <col min="2" max="7" width="10.625" style="23" customWidth="1"/>
    <col min="8" max="16384" width="9.875" style="23"/>
  </cols>
  <sheetData>
    <row r="1" spans="1:7" ht="15" customHeight="1" x14ac:dyDescent="0.15">
      <c r="A1" s="428" t="s">
        <v>793</v>
      </c>
    </row>
    <row r="3" spans="1:7" ht="15" customHeight="1" x14ac:dyDescent="0.15">
      <c r="A3" s="1" t="s">
        <v>518</v>
      </c>
      <c r="B3" s="25"/>
      <c r="C3" s="25"/>
      <c r="D3" s="25"/>
      <c r="E3" s="251"/>
      <c r="F3" s="251"/>
      <c r="G3" s="251"/>
    </row>
    <row r="4" spans="1:7" ht="15" customHeight="1" x14ac:dyDescent="0.15">
      <c r="A4" s="251"/>
      <c r="B4" s="251"/>
      <c r="C4" s="251"/>
      <c r="D4" s="251"/>
      <c r="E4" s="251"/>
      <c r="F4" s="251"/>
      <c r="G4" s="320" t="s">
        <v>474</v>
      </c>
    </row>
    <row r="5" spans="1:7" ht="15" customHeight="1" x14ac:dyDescent="0.15">
      <c r="A5" s="26" t="s">
        <v>496</v>
      </c>
      <c r="B5" s="439" t="s">
        <v>519</v>
      </c>
      <c r="C5" s="440"/>
      <c r="D5" s="440"/>
      <c r="E5" s="439" t="s">
        <v>520</v>
      </c>
      <c r="F5" s="440"/>
      <c r="G5" s="440"/>
    </row>
    <row r="6" spans="1:7" ht="15" customHeight="1" x14ac:dyDescent="0.15">
      <c r="A6" s="26" t="s">
        <v>475</v>
      </c>
      <c r="B6" s="89" t="s">
        <v>479</v>
      </c>
      <c r="C6" s="89" t="s">
        <v>498</v>
      </c>
      <c r="D6" s="8" t="s">
        <v>480</v>
      </c>
      <c r="E6" s="89" t="s">
        <v>479</v>
      </c>
      <c r="F6" s="89" t="s">
        <v>498</v>
      </c>
      <c r="G6" s="8" t="s">
        <v>480</v>
      </c>
    </row>
    <row r="7" spans="1:7" ht="15" customHeight="1" x14ac:dyDescent="0.15">
      <c r="A7" s="6" t="s">
        <v>108</v>
      </c>
      <c r="B7" s="330">
        <f t="shared" ref="B7:G7" si="0">SUM(B8:B13)</f>
        <v>3765</v>
      </c>
      <c r="C7" s="330">
        <f t="shared" si="0"/>
        <v>4604</v>
      </c>
      <c r="D7" s="330">
        <f t="shared" si="0"/>
        <v>70042</v>
      </c>
      <c r="E7" s="330">
        <f t="shared" si="0"/>
        <v>3950</v>
      </c>
      <c r="F7" s="330">
        <f t="shared" si="0"/>
        <v>4821</v>
      </c>
      <c r="G7" s="330">
        <f t="shared" si="0"/>
        <v>76619</v>
      </c>
    </row>
    <row r="8" spans="1:7" ht="15" customHeight="1" x14ac:dyDescent="0.15">
      <c r="A8" s="11" t="s">
        <v>521</v>
      </c>
      <c r="B8" s="331">
        <v>200</v>
      </c>
      <c r="C8" s="331">
        <v>331</v>
      </c>
      <c r="D8" s="331">
        <v>15213</v>
      </c>
      <c r="E8" s="331">
        <v>225</v>
      </c>
      <c r="F8" s="331">
        <v>379</v>
      </c>
      <c r="G8" s="331">
        <v>18191</v>
      </c>
    </row>
    <row r="9" spans="1:7" ht="15" customHeight="1" x14ac:dyDescent="0.15">
      <c r="A9" s="11" t="s">
        <v>522</v>
      </c>
      <c r="B9" s="331">
        <v>569</v>
      </c>
      <c r="C9" s="331">
        <v>618</v>
      </c>
      <c r="D9" s="331">
        <v>15562</v>
      </c>
      <c r="E9" s="331">
        <v>593</v>
      </c>
      <c r="F9" s="331">
        <v>635</v>
      </c>
      <c r="G9" s="331">
        <v>16010</v>
      </c>
    </row>
    <row r="10" spans="1:7" ht="15" customHeight="1" x14ac:dyDescent="0.15">
      <c r="A10" s="11" t="s">
        <v>523</v>
      </c>
      <c r="B10" s="331">
        <v>1304</v>
      </c>
      <c r="C10" s="331">
        <v>1619</v>
      </c>
      <c r="D10" s="331">
        <v>18106</v>
      </c>
      <c r="E10" s="331">
        <v>1337</v>
      </c>
      <c r="F10" s="331">
        <v>1618</v>
      </c>
      <c r="G10" s="331">
        <v>18964</v>
      </c>
    </row>
    <row r="11" spans="1:7" ht="15" customHeight="1" x14ac:dyDescent="0.15">
      <c r="A11" s="11" t="s">
        <v>524</v>
      </c>
      <c r="B11" s="331">
        <v>674</v>
      </c>
      <c r="C11" s="331">
        <v>752</v>
      </c>
      <c r="D11" s="331">
        <v>4085</v>
      </c>
      <c r="E11" s="331">
        <v>704</v>
      </c>
      <c r="F11" s="331">
        <v>800</v>
      </c>
      <c r="G11" s="331">
        <v>4102</v>
      </c>
    </row>
    <row r="12" spans="1:7" ht="15" customHeight="1" x14ac:dyDescent="0.15">
      <c r="A12" s="11" t="s">
        <v>525</v>
      </c>
      <c r="B12" s="331">
        <v>129</v>
      </c>
      <c r="C12" s="331">
        <v>249</v>
      </c>
      <c r="D12" s="228">
        <v>13522</v>
      </c>
      <c r="E12" s="331">
        <v>151</v>
      </c>
      <c r="F12" s="331">
        <v>284</v>
      </c>
      <c r="G12" s="228">
        <v>15800</v>
      </c>
    </row>
    <row r="13" spans="1:7" ht="15" customHeight="1" x14ac:dyDescent="0.15">
      <c r="A13" s="332" t="s">
        <v>526</v>
      </c>
      <c r="B13" s="333">
        <v>889</v>
      </c>
      <c r="C13" s="333">
        <v>1035</v>
      </c>
      <c r="D13" s="333">
        <v>3554</v>
      </c>
      <c r="E13" s="333">
        <v>940</v>
      </c>
      <c r="F13" s="333">
        <v>1105</v>
      </c>
      <c r="G13" s="333">
        <v>3552</v>
      </c>
    </row>
    <row r="14" spans="1:7" ht="15" customHeight="1" x14ac:dyDescent="0.15">
      <c r="A14" s="25"/>
      <c r="B14" s="25"/>
      <c r="C14" s="25"/>
      <c r="D14" s="37"/>
      <c r="E14" s="25"/>
      <c r="F14" s="25"/>
      <c r="G14" s="319" t="s">
        <v>494</v>
      </c>
    </row>
  </sheetData>
  <mergeCells count="2">
    <mergeCell ref="B5:D5"/>
    <mergeCell ref="E5:G5"/>
  </mergeCells>
  <phoneticPr fontId="2"/>
  <hyperlinks>
    <hyperlink ref="A1" location="目次!A1" display="目次へもどる" xr:uid="{57FC99CB-7656-4ECD-8C6E-31B493E0AFE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A70B4-1216-4F79-B18D-269B6065D6C2}">
  <sheetPr codeName="Sheet2"/>
  <dimension ref="A1:J10"/>
  <sheetViews>
    <sheetView zoomScale="110" zoomScaleNormal="110" workbookViewId="0"/>
  </sheetViews>
  <sheetFormatPr defaultColWidth="8.25" defaultRowHeight="15" customHeight="1" x14ac:dyDescent="0.15"/>
  <cols>
    <col min="1" max="1" width="11.25" style="23" customWidth="1"/>
    <col min="2" max="2" width="8.75" style="23" customWidth="1"/>
    <col min="3" max="8" width="8.125" style="23" customWidth="1"/>
    <col min="9" max="10" width="8.75" style="23" customWidth="1"/>
    <col min="11" max="16384" width="8.25" style="23"/>
  </cols>
  <sheetData>
    <row r="1" spans="1:10" ht="15" customHeight="1" x14ac:dyDescent="0.15">
      <c r="A1" s="428" t="s">
        <v>793</v>
      </c>
    </row>
    <row r="3" spans="1:10" ht="15" customHeight="1" x14ac:dyDescent="0.15">
      <c r="A3" s="1" t="s">
        <v>25</v>
      </c>
    </row>
    <row r="4" spans="1:10" s="25" customFormat="1" ht="15" customHeight="1" x14ac:dyDescent="0.15">
      <c r="A4" s="24" t="s">
        <v>26</v>
      </c>
      <c r="J4" s="5" t="s">
        <v>27</v>
      </c>
    </row>
    <row r="5" spans="1:10" s="25" customFormat="1" ht="15" customHeight="1" x14ac:dyDescent="0.15">
      <c r="A5" s="442" t="s">
        <v>28</v>
      </c>
      <c r="B5" s="437" t="s">
        <v>29</v>
      </c>
      <c r="C5" s="439" t="s">
        <v>30</v>
      </c>
      <c r="D5" s="440"/>
      <c r="E5" s="440"/>
      <c r="F5" s="439" t="s">
        <v>31</v>
      </c>
      <c r="G5" s="440"/>
      <c r="H5" s="444"/>
      <c r="I5" s="437" t="s">
        <v>32</v>
      </c>
      <c r="J5" s="437" t="s">
        <v>33</v>
      </c>
    </row>
    <row r="6" spans="1:10" s="25" customFormat="1" ht="15" customHeight="1" x14ac:dyDescent="0.15">
      <c r="A6" s="443"/>
      <c r="B6" s="441"/>
      <c r="C6" s="27" t="s">
        <v>34</v>
      </c>
      <c r="D6" s="7" t="s">
        <v>35</v>
      </c>
      <c r="E6" s="7" t="s">
        <v>36</v>
      </c>
      <c r="F6" s="7" t="s">
        <v>37</v>
      </c>
      <c r="G6" s="7" t="s">
        <v>38</v>
      </c>
      <c r="H6" s="7" t="s">
        <v>39</v>
      </c>
      <c r="I6" s="441"/>
      <c r="J6" s="441"/>
    </row>
    <row r="7" spans="1:10" s="25" customFormat="1" ht="15" customHeight="1" x14ac:dyDescent="0.15">
      <c r="A7" s="28" t="s">
        <v>40</v>
      </c>
      <c r="B7" s="29">
        <v>20</v>
      </c>
      <c r="C7" s="29">
        <v>3956</v>
      </c>
      <c r="D7" s="29">
        <v>2045</v>
      </c>
      <c r="E7" s="29">
        <v>1911</v>
      </c>
      <c r="F7" s="29">
        <v>1193</v>
      </c>
      <c r="G7" s="29">
        <v>1334</v>
      </c>
      <c r="H7" s="29">
        <v>1429</v>
      </c>
      <c r="I7" s="30">
        <v>175</v>
      </c>
      <c r="J7" s="29">
        <v>303</v>
      </c>
    </row>
    <row r="8" spans="1:10" s="25" customFormat="1" ht="15" customHeight="1" x14ac:dyDescent="0.15">
      <c r="A8" s="28">
        <v>6</v>
      </c>
      <c r="B8" s="29">
        <v>19</v>
      </c>
      <c r="C8" s="31">
        <f>SUM(D8:E8)</f>
        <v>3506</v>
      </c>
      <c r="D8" s="29">
        <v>1787</v>
      </c>
      <c r="E8" s="29">
        <v>1719</v>
      </c>
      <c r="F8" s="29">
        <v>999</v>
      </c>
      <c r="G8" s="29">
        <v>1200</v>
      </c>
      <c r="H8" s="29">
        <v>1307</v>
      </c>
      <c r="I8" s="30">
        <v>159</v>
      </c>
      <c r="J8" s="29">
        <v>295</v>
      </c>
    </row>
    <row r="9" spans="1:10" s="25" customFormat="1" ht="15" customHeight="1" x14ac:dyDescent="0.15">
      <c r="A9" s="32">
        <v>7</v>
      </c>
      <c r="B9" s="33">
        <v>18</v>
      </c>
      <c r="C9" s="34">
        <v>3056</v>
      </c>
      <c r="D9" s="35">
        <v>1581</v>
      </c>
      <c r="E9" s="35">
        <v>1475</v>
      </c>
      <c r="F9" s="35">
        <v>957</v>
      </c>
      <c r="G9" s="35">
        <v>961</v>
      </c>
      <c r="H9" s="35">
        <v>1138</v>
      </c>
      <c r="I9" s="36">
        <v>148</v>
      </c>
      <c r="J9" s="35">
        <v>274</v>
      </c>
    </row>
    <row r="10" spans="1:10" s="25" customFormat="1" ht="15" customHeight="1" x14ac:dyDescent="0.15">
      <c r="J10" s="37" t="s">
        <v>24</v>
      </c>
    </row>
  </sheetData>
  <mergeCells count="6">
    <mergeCell ref="J5:J6"/>
    <mergeCell ref="A5:A6"/>
    <mergeCell ref="B5:B6"/>
    <mergeCell ref="C5:E5"/>
    <mergeCell ref="F5:H5"/>
    <mergeCell ref="I5:I6"/>
  </mergeCells>
  <phoneticPr fontId="2"/>
  <hyperlinks>
    <hyperlink ref="A1" location="目次!A1" display="目次へもどる" xr:uid="{9D386115-344F-4872-B15A-40642C51FB6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16DF7-F6D2-41BE-9F0C-5DC8DE4DEF8E}">
  <sheetPr codeName="Sheet29"/>
  <dimension ref="A1:G17"/>
  <sheetViews>
    <sheetView zoomScale="110" zoomScaleNormal="110" workbookViewId="0">
      <pane xSplit="1" ySplit="6" topLeftCell="B7" activePane="bottomRight" state="frozen"/>
      <selection pane="topRight" activeCell="B1" sqref="B1"/>
      <selection pane="bottomLeft" activeCell="A5" sqref="A5"/>
      <selection pane="bottomRight"/>
    </sheetView>
  </sheetViews>
  <sheetFormatPr defaultColWidth="9.875" defaultRowHeight="15" customHeight="1" x14ac:dyDescent="0.15"/>
  <cols>
    <col min="1" max="1" width="22.625" style="23" customWidth="1"/>
    <col min="2" max="7" width="10.625" style="23" customWidth="1"/>
    <col min="8" max="16384" width="9.875" style="23"/>
  </cols>
  <sheetData>
    <row r="1" spans="1:7" ht="15" customHeight="1" x14ac:dyDescent="0.15">
      <c r="A1" s="428" t="s">
        <v>793</v>
      </c>
    </row>
    <row r="3" spans="1:7" ht="15" customHeight="1" x14ac:dyDescent="0.15">
      <c r="A3" s="1" t="s">
        <v>527</v>
      </c>
      <c r="B3" s="1"/>
      <c r="C3" s="1"/>
      <c r="D3" s="1"/>
      <c r="E3" s="324"/>
      <c r="F3" s="324"/>
      <c r="G3" s="324"/>
    </row>
    <row r="4" spans="1:7" ht="15" customHeight="1" x14ac:dyDescent="0.15">
      <c r="A4" s="251"/>
      <c r="B4" s="251"/>
      <c r="C4" s="251"/>
      <c r="D4" s="251"/>
      <c r="E4" s="251"/>
      <c r="F4" s="251"/>
      <c r="G4" s="320" t="s">
        <v>474</v>
      </c>
    </row>
    <row r="5" spans="1:7" ht="15" customHeight="1" x14ac:dyDescent="0.15">
      <c r="A5" s="26" t="s">
        <v>496</v>
      </c>
      <c r="B5" s="439" t="s">
        <v>528</v>
      </c>
      <c r="C5" s="440"/>
      <c r="D5" s="440"/>
      <c r="E5" s="439" t="s">
        <v>529</v>
      </c>
      <c r="F5" s="440"/>
      <c r="G5" s="440"/>
    </row>
    <row r="6" spans="1:7" ht="15" customHeight="1" x14ac:dyDescent="0.15">
      <c r="A6" s="26" t="s">
        <v>475</v>
      </c>
      <c r="B6" s="89" t="s">
        <v>479</v>
      </c>
      <c r="C6" s="89" t="s">
        <v>498</v>
      </c>
      <c r="D6" s="8" t="s">
        <v>480</v>
      </c>
      <c r="E6" s="89" t="s">
        <v>479</v>
      </c>
      <c r="F6" s="89" t="s">
        <v>498</v>
      </c>
      <c r="G6" s="8" t="s">
        <v>480</v>
      </c>
    </row>
    <row r="7" spans="1:7" ht="15" customHeight="1" x14ac:dyDescent="0.15">
      <c r="A7" s="221" t="s">
        <v>108</v>
      </c>
      <c r="B7" s="334">
        <f t="shared" ref="B7:G7" si="0">SUM(B8:B16)</f>
        <v>9283</v>
      </c>
      <c r="C7" s="334">
        <f t="shared" si="0"/>
        <v>13712</v>
      </c>
      <c r="D7" s="334">
        <f t="shared" si="0"/>
        <v>186078</v>
      </c>
      <c r="E7" s="334">
        <f t="shared" si="0"/>
        <v>8142</v>
      </c>
      <c r="F7" s="334">
        <f t="shared" si="0"/>
        <v>12110</v>
      </c>
      <c r="G7" s="334">
        <f t="shared" si="0"/>
        <v>161564</v>
      </c>
    </row>
    <row r="8" spans="1:7" ht="15" customHeight="1" x14ac:dyDescent="0.15">
      <c r="A8" s="11" t="s">
        <v>521</v>
      </c>
      <c r="B8" s="313">
        <v>313</v>
      </c>
      <c r="C8" s="313">
        <v>567</v>
      </c>
      <c r="D8" s="313">
        <v>60618</v>
      </c>
      <c r="E8" s="313">
        <v>270</v>
      </c>
      <c r="F8" s="313">
        <v>498</v>
      </c>
      <c r="G8" s="313">
        <v>46937</v>
      </c>
    </row>
    <row r="9" spans="1:7" ht="15" customHeight="1" x14ac:dyDescent="0.15">
      <c r="A9" s="11" t="s">
        <v>522</v>
      </c>
      <c r="B9" s="313">
        <v>833</v>
      </c>
      <c r="C9" s="313">
        <v>865</v>
      </c>
      <c r="D9" s="313">
        <v>21020</v>
      </c>
      <c r="E9" s="313">
        <v>644</v>
      </c>
      <c r="F9" s="313">
        <v>675</v>
      </c>
      <c r="G9" s="313">
        <v>16594</v>
      </c>
    </row>
    <row r="10" spans="1:7" ht="15" customHeight="1" x14ac:dyDescent="0.15">
      <c r="A10" s="11" t="s">
        <v>524</v>
      </c>
      <c r="B10" s="313">
        <v>204</v>
      </c>
      <c r="C10" s="313">
        <v>360</v>
      </c>
      <c r="D10" s="313">
        <v>2176</v>
      </c>
      <c r="E10" s="313">
        <v>169</v>
      </c>
      <c r="F10" s="313">
        <v>309</v>
      </c>
      <c r="G10" s="313">
        <v>1451</v>
      </c>
    </row>
    <row r="11" spans="1:7" ht="15" customHeight="1" x14ac:dyDescent="0.15">
      <c r="A11" s="11" t="s">
        <v>530</v>
      </c>
      <c r="B11" s="313">
        <v>105</v>
      </c>
      <c r="C11" s="313">
        <v>295</v>
      </c>
      <c r="D11" s="313">
        <v>5611</v>
      </c>
      <c r="E11" s="313">
        <v>112</v>
      </c>
      <c r="F11" s="313">
        <v>316</v>
      </c>
      <c r="G11" s="313">
        <v>6771</v>
      </c>
    </row>
    <row r="12" spans="1:7" ht="15" customHeight="1" x14ac:dyDescent="0.15">
      <c r="A12" s="11" t="s">
        <v>531</v>
      </c>
      <c r="B12" s="313">
        <v>161</v>
      </c>
      <c r="C12" s="313">
        <v>225</v>
      </c>
      <c r="D12" s="313">
        <v>1177</v>
      </c>
      <c r="E12" s="313">
        <v>87</v>
      </c>
      <c r="F12" s="313">
        <v>122</v>
      </c>
      <c r="G12" s="313">
        <v>968</v>
      </c>
    </row>
    <row r="13" spans="1:7" ht="15" customHeight="1" x14ac:dyDescent="0.15">
      <c r="A13" s="11" t="s">
        <v>532</v>
      </c>
      <c r="B13" s="314">
        <v>292</v>
      </c>
      <c r="C13" s="314">
        <v>433</v>
      </c>
      <c r="D13" s="314">
        <v>2192</v>
      </c>
      <c r="E13" s="314">
        <v>218</v>
      </c>
      <c r="F13" s="314">
        <v>309</v>
      </c>
      <c r="G13" s="314">
        <v>1742</v>
      </c>
    </row>
    <row r="14" spans="1:7" ht="15" customHeight="1" x14ac:dyDescent="0.15">
      <c r="A14" s="11" t="s">
        <v>526</v>
      </c>
      <c r="B14" s="313">
        <v>583</v>
      </c>
      <c r="C14" s="313">
        <v>786</v>
      </c>
      <c r="D14" s="335">
        <v>2870</v>
      </c>
      <c r="E14" s="313">
        <v>485</v>
      </c>
      <c r="F14" s="313">
        <v>653</v>
      </c>
      <c r="G14" s="335">
        <v>2574</v>
      </c>
    </row>
    <row r="15" spans="1:7" ht="15" customHeight="1" x14ac:dyDescent="0.15">
      <c r="A15" s="11" t="s">
        <v>533</v>
      </c>
      <c r="B15" s="313">
        <v>73</v>
      </c>
      <c r="C15" s="313">
        <v>141</v>
      </c>
      <c r="D15" s="313">
        <v>666</v>
      </c>
      <c r="E15" s="313">
        <v>56</v>
      </c>
      <c r="F15" s="313">
        <v>106</v>
      </c>
      <c r="G15" s="313">
        <v>614</v>
      </c>
    </row>
    <row r="16" spans="1:7" ht="15" customHeight="1" x14ac:dyDescent="0.15">
      <c r="A16" s="332" t="s">
        <v>534</v>
      </c>
      <c r="B16" s="316">
        <v>6719</v>
      </c>
      <c r="C16" s="316">
        <v>10040</v>
      </c>
      <c r="D16" s="316">
        <v>89748</v>
      </c>
      <c r="E16" s="316">
        <v>6101</v>
      </c>
      <c r="F16" s="316">
        <v>9122</v>
      </c>
      <c r="G16" s="316">
        <v>83913</v>
      </c>
    </row>
    <row r="17" spans="1:7" ht="15" customHeight="1" x14ac:dyDescent="0.15">
      <c r="A17" s="251"/>
      <c r="B17" s="251"/>
      <c r="C17" s="251"/>
      <c r="D17" s="37"/>
      <c r="E17" s="251"/>
      <c r="F17" s="251"/>
      <c r="G17" s="319" t="s">
        <v>494</v>
      </c>
    </row>
  </sheetData>
  <mergeCells count="2">
    <mergeCell ref="B5:D5"/>
    <mergeCell ref="E5:G5"/>
  </mergeCells>
  <phoneticPr fontId="2"/>
  <hyperlinks>
    <hyperlink ref="A1" location="目次!A1" display="目次へもどる" xr:uid="{B7ACAA8A-8D39-470A-89B8-ACA6D615139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B9CC-8763-447B-8340-26831A5672E5}">
  <sheetPr codeName="Sheet30"/>
  <dimension ref="A1:G11"/>
  <sheetViews>
    <sheetView zoomScale="110" zoomScaleNormal="110" workbookViewId="0"/>
  </sheetViews>
  <sheetFormatPr defaultColWidth="9.875" defaultRowHeight="15" customHeight="1" x14ac:dyDescent="0.15"/>
  <cols>
    <col min="1" max="1" width="22.625" style="338" customWidth="1"/>
    <col min="2" max="7" width="10.625" style="338" customWidth="1"/>
    <col min="8" max="16384" width="9.875" style="338"/>
  </cols>
  <sheetData>
    <row r="1" spans="1:7" ht="15" customHeight="1" x14ac:dyDescent="0.15">
      <c r="A1" s="428" t="s">
        <v>793</v>
      </c>
    </row>
    <row r="3" spans="1:7" ht="15" customHeight="1" x14ac:dyDescent="0.15">
      <c r="A3" s="336" t="s">
        <v>535</v>
      </c>
      <c r="B3" s="337"/>
      <c r="C3" s="337"/>
    </row>
    <row r="4" spans="1:7" ht="15" customHeight="1" x14ac:dyDescent="0.15">
      <c r="A4" s="339"/>
      <c r="B4" s="339"/>
      <c r="G4" s="340" t="s">
        <v>536</v>
      </c>
    </row>
    <row r="5" spans="1:7" ht="15" customHeight="1" x14ac:dyDescent="0.15">
      <c r="A5" s="341" t="s">
        <v>496</v>
      </c>
      <c r="B5" s="534" t="s">
        <v>497</v>
      </c>
      <c r="C5" s="535"/>
      <c r="D5" s="536"/>
      <c r="E5" s="534" t="s">
        <v>140</v>
      </c>
      <c r="F5" s="535"/>
      <c r="G5" s="535"/>
    </row>
    <row r="6" spans="1:7" ht="15" customHeight="1" x14ac:dyDescent="0.15">
      <c r="A6" s="341" t="s">
        <v>475</v>
      </c>
      <c r="B6" s="342" t="s">
        <v>537</v>
      </c>
      <c r="C6" s="344" t="s">
        <v>538</v>
      </c>
      <c r="D6" s="343" t="s">
        <v>539</v>
      </c>
      <c r="E6" s="342" t="s">
        <v>537</v>
      </c>
      <c r="F6" s="344" t="s">
        <v>538</v>
      </c>
      <c r="G6" s="343" t="s">
        <v>539</v>
      </c>
    </row>
    <row r="7" spans="1:7" ht="15" customHeight="1" x14ac:dyDescent="0.15">
      <c r="A7" s="345" t="s">
        <v>108</v>
      </c>
      <c r="B7" s="346">
        <f>SUM(B8:B10)</f>
        <v>297675</v>
      </c>
      <c r="C7" s="347" t="s">
        <v>540</v>
      </c>
      <c r="D7" s="347" t="s">
        <v>540</v>
      </c>
      <c r="E7" s="346">
        <f>SUM(E8:E10)</f>
        <v>296677</v>
      </c>
      <c r="F7" s="347" t="s">
        <v>540</v>
      </c>
      <c r="G7" s="347" t="s">
        <v>540</v>
      </c>
    </row>
    <row r="8" spans="1:7" ht="15" customHeight="1" x14ac:dyDescent="0.15">
      <c r="A8" s="348" t="s">
        <v>541</v>
      </c>
      <c r="B8" s="349">
        <v>66798</v>
      </c>
      <c r="C8" s="350">
        <v>360</v>
      </c>
      <c r="D8" s="350">
        <v>193</v>
      </c>
      <c r="E8" s="349">
        <v>62430</v>
      </c>
      <c r="F8" s="350">
        <v>358</v>
      </c>
      <c r="G8" s="350">
        <v>205</v>
      </c>
    </row>
    <row r="9" spans="1:7" ht="15" customHeight="1" x14ac:dyDescent="0.15">
      <c r="A9" s="348" t="s">
        <v>542</v>
      </c>
      <c r="B9" s="349">
        <v>6988</v>
      </c>
      <c r="C9" s="350">
        <v>360</v>
      </c>
      <c r="D9" s="347" t="s">
        <v>314</v>
      </c>
      <c r="E9" s="349">
        <v>6278</v>
      </c>
      <c r="F9" s="350">
        <v>358</v>
      </c>
      <c r="G9" s="347" t="s">
        <v>314</v>
      </c>
    </row>
    <row r="10" spans="1:7" ht="15" customHeight="1" x14ac:dyDescent="0.15">
      <c r="A10" s="351" t="s">
        <v>543</v>
      </c>
      <c r="B10" s="352">
        <v>223889</v>
      </c>
      <c r="C10" s="352">
        <v>356</v>
      </c>
      <c r="D10" s="353" t="s">
        <v>314</v>
      </c>
      <c r="E10" s="352">
        <v>227969</v>
      </c>
      <c r="F10" s="352">
        <v>352</v>
      </c>
      <c r="G10" s="353" t="s">
        <v>314</v>
      </c>
    </row>
    <row r="11" spans="1:7" ht="15" customHeight="1" x14ac:dyDescent="0.15">
      <c r="A11" s="354"/>
      <c r="C11" s="44"/>
      <c r="G11" s="355" t="s">
        <v>494</v>
      </c>
    </row>
  </sheetData>
  <mergeCells count="2">
    <mergeCell ref="B5:D5"/>
    <mergeCell ref="E5:G5"/>
  </mergeCells>
  <phoneticPr fontId="2"/>
  <hyperlinks>
    <hyperlink ref="A1" location="目次!A1" display="目次へもどる" xr:uid="{C6407C67-BC90-4657-84C8-285EDC6C004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DF879-3473-40AE-B5A2-C3D99C6C7CCB}">
  <sheetPr codeName="Sheet31">
    <pageSetUpPr fitToPage="1"/>
  </sheetPr>
  <dimension ref="A1:C9"/>
  <sheetViews>
    <sheetView zoomScale="110" zoomScaleNormal="110" workbookViewId="0"/>
  </sheetViews>
  <sheetFormatPr defaultColWidth="10" defaultRowHeight="15" customHeight="1" x14ac:dyDescent="0.15"/>
  <cols>
    <col min="1" max="1" width="11.125" style="230" customWidth="1"/>
    <col min="2" max="3" width="37.5" style="230" customWidth="1"/>
    <col min="4" max="16384" width="10" style="230"/>
  </cols>
  <sheetData>
    <row r="1" spans="1:3" s="25" customFormat="1" ht="15" customHeight="1" x14ac:dyDescent="0.15">
      <c r="A1" s="428" t="s">
        <v>793</v>
      </c>
    </row>
    <row r="2" spans="1:3" s="25" customFormat="1" ht="15" customHeight="1" x14ac:dyDescent="0.15"/>
    <row r="3" spans="1:3" s="356" customFormat="1" ht="15" customHeight="1" x14ac:dyDescent="0.15">
      <c r="A3" s="1" t="s">
        <v>544</v>
      </c>
      <c r="B3" s="230"/>
      <c r="C3" s="230"/>
    </row>
    <row r="4" spans="1:3" ht="15" customHeight="1" x14ac:dyDescent="0.15">
      <c r="A4" s="357"/>
      <c r="B4" s="357"/>
      <c r="C4" s="358" t="s">
        <v>545</v>
      </c>
    </row>
    <row r="5" spans="1:3" ht="15" customHeight="1" x14ac:dyDescent="0.15">
      <c r="A5" s="8" t="s">
        <v>546</v>
      </c>
      <c r="B5" s="89" t="s">
        <v>547</v>
      </c>
      <c r="C5" s="7" t="s">
        <v>548</v>
      </c>
    </row>
    <row r="6" spans="1:3" ht="15" customHeight="1" x14ac:dyDescent="0.15">
      <c r="A6" s="359" t="s">
        <v>549</v>
      </c>
      <c r="B6" s="360">
        <v>1723</v>
      </c>
      <c r="C6" s="314">
        <v>16088</v>
      </c>
    </row>
    <row r="7" spans="1:3" ht="15" customHeight="1" x14ac:dyDescent="0.15">
      <c r="A7" s="50" t="s">
        <v>550</v>
      </c>
      <c r="B7" s="360">
        <v>1695</v>
      </c>
      <c r="C7" s="314">
        <v>17594</v>
      </c>
    </row>
    <row r="8" spans="1:3" ht="15" customHeight="1" x14ac:dyDescent="0.15">
      <c r="A8" s="361" t="s">
        <v>191</v>
      </c>
      <c r="B8" s="362">
        <v>1596</v>
      </c>
      <c r="C8" s="316">
        <v>16553</v>
      </c>
    </row>
    <row r="9" spans="1:3" ht="15" customHeight="1" x14ac:dyDescent="0.15">
      <c r="C9" s="37" t="s">
        <v>471</v>
      </c>
    </row>
  </sheetData>
  <phoneticPr fontId="2"/>
  <hyperlinks>
    <hyperlink ref="A1" location="目次!A1" display="目次へもどる" xr:uid="{21CC46D3-199C-4076-A124-C9F2EBAF0DA9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E03AD-AC27-43B9-923A-8CC898BE69BD}">
  <sheetPr codeName="Sheet32">
    <pageSetUpPr fitToPage="1"/>
  </sheetPr>
  <dimension ref="A1:E29"/>
  <sheetViews>
    <sheetView zoomScale="110" zoomScaleNormal="110" workbookViewId="0"/>
  </sheetViews>
  <sheetFormatPr defaultColWidth="9.625" defaultRowHeight="15" customHeight="1" x14ac:dyDescent="0.15"/>
  <cols>
    <col min="1" max="1" width="2.5" style="23" customWidth="1"/>
    <col min="2" max="2" width="16.125" style="23" customWidth="1"/>
    <col min="3" max="5" width="22.625" style="23" customWidth="1"/>
    <col min="6" max="16384" width="9.625" style="23"/>
  </cols>
  <sheetData>
    <row r="1" spans="1:5" ht="15" customHeight="1" x14ac:dyDescent="0.15">
      <c r="A1" s="428" t="s">
        <v>793</v>
      </c>
    </row>
    <row r="3" spans="1:5" ht="15" customHeight="1" x14ac:dyDescent="0.15">
      <c r="A3" s="1" t="s">
        <v>551</v>
      </c>
    </row>
    <row r="4" spans="1:5" s="25" customFormat="1" ht="15" customHeight="1" x14ac:dyDescent="0.15">
      <c r="A4" s="537"/>
      <c r="B4" s="538"/>
      <c r="C4" s="5"/>
      <c r="D4" s="5"/>
      <c r="E4" s="5" t="s">
        <v>552</v>
      </c>
    </row>
    <row r="5" spans="1:5" s="25" customFormat="1" ht="15" customHeight="1" x14ac:dyDescent="0.15">
      <c r="A5" s="440" t="s">
        <v>553</v>
      </c>
      <c r="B5" s="444"/>
      <c r="C5" s="7" t="s">
        <v>138</v>
      </c>
      <c r="D5" s="7" t="s">
        <v>139</v>
      </c>
      <c r="E5" s="7" t="s">
        <v>140</v>
      </c>
    </row>
    <row r="6" spans="1:5" s="25" customFormat="1" ht="15" customHeight="1" x14ac:dyDescent="0.15">
      <c r="A6" s="450" t="s">
        <v>554</v>
      </c>
      <c r="B6" s="436"/>
      <c r="C6" s="363">
        <f t="shared" ref="C6:D6" si="0">SUM(C7:C23)</f>
        <v>682051</v>
      </c>
      <c r="D6" s="363">
        <f t="shared" si="0"/>
        <v>677549</v>
      </c>
      <c r="E6" s="363">
        <f>SUM(E7:E23)</f>
        <v>677808</v>
      </c>
    </row>
    <row r="7" spans="1:5" s="25" customFormat="1" ht="15" customHeight="1" x14ac:dyDescent="0.15">
      <c r="A7" s="9">
        <v>0</v>
      </c>
      <c r="B7" s="63" t="s">
        <v>555</v>
      </c>
      <c r="C7" s="335">
        <v>10045</v>
      </c>
      <c r="D7" s="335">
        <v>10325</v>
      </c>
      <c r="E7" s="335">
        <v>10475</v>
      </c>
    </row>
    <row r="8" spans="1:5" s="25" customFormat="1" ht="15" customHeight="1" x14ac:dyDescent="0.15">
      <c r="A8" s="9">
        <v>1</v>
      </c>
      <c r="B8" s="63" t="s">
        <v>556</v>
      </c>
      <c r="C8" s="335">
        <v>19600</v>
      </c>
      <c r="D8" s="335">
        <v>20003</v>
      </c>
      <c r="E8" s="335">
        <v>19951</v>
      </c>
    </row>
    <row r="9" spans="1:5" s="25" customFormat="1" ht="15" customHeight="1" x14ac:dyDescent="0.15">
      <c r="A9" s="9">
        <v>2</v>
      </c>
      <c r="B9" s="63" t="s">
        <v>557</v>
      </c>
      <c r="C9" s="335">
        <v>34497</v>
      </c>
      <c r="D9" s="335">
        <v>35208</v>
      </c>
      <c r="E9" s="335">
        <v>35084</v>
      </c>
    </row>
    <row r="10" spans="1:5" s="25" customFormat="1" ht="15" customHeight="1" x14ac:dyDescent="0.15">
      <c r="A10" s="9">
        <v>3</v>
      </c>
      <c r="B10" s="63" t="s">
        <v>558</v>
      </c>
      <c r="C10" s="335">
        <v>54951</v>
      </c>
      <c r="D10" s="335">
        <v>55805</v>
      </c>
      <c r="E10" s="335">
        <v>56609</v>
      </c>
    </row>
    <row r="11" spans="1:5" s="25" customFormat="1" ht="15" customHeight="1" x14ac:dyDescent="0.15">
      <c r="A11" s="9">
        <v>4</v>
      </c>
      <c r="B11" s="63" t="s">
        <v>559</v>
      </c>
      <c r="C11" s="335">
        <v>32291</v>
      </c>
      <c r="D11" s="335">
        <v>32849</v>
      </c>
      <c r="E11" s="335">
        <v>32905</v>
      </c>
    </row>
    <row r="12" spans="1:5" s="25" customFormat="1" ht="15" customHeight="1" x14ac:dyDescent="0.15">
      <c r="A12" s="9">
        <v>5</v>
      </c>
      <c r="B12" s="364" t="s">
        <v>560</v>
      </c>
      <c r="C12" s="335">
        <v>47529</v>
      </c>
      <c r="D12" s="335">
        <v>47629</v>
      </c>
      <c r="E12" s="335">
        <v>46632</v>
      </c>
    </row>
    <row r="13" spans="1:5" s="25" customFormat="1" ht="15" customHeight="1" x14ac:dyDescent="0.15">
      <c r="A13" s="9">
        <v>6</v>
      </c>
      <c r="B13" s="63" t="s">
        <v>561</v>
      </c>
      <c r="C13" s="335">
        <v>13827</v>
      </c>
      <c r="D13" s="335">
        <v>13997</v>
      </c>
      <c r="E13" s="335">
        <v>13689</v>
      </c>
    </row>
    <row r="14" spans="1:5" s="25" customFormat="1" ht="15" customHeight="1" x14ac:dyDescent="0.15">
      <c r="A14" s="9">
        <v>7</v>
      </c>
      <c r="B14" s="63" t="s">
        <v>562</v>
      </c>
      <c r="C14" s="335">
        <v>34988</v>
      </c>
      <c r="D14" s="335">
        <v>35540</v>
      </c>
      <c r="E14" s="335">
        <v>35464</v>
      </c>
    </row>
    <row r="15" spans="1:5" s="25" customFormat="1" ht="15" customHeight="1" x14ac:dyDescent="0.15">
      <c r="A15" s="9">
        <v>8</v>
      </c>
      <c r="B15" s="364" t="s">
        <v>563</v>
      </c>
      <c r="C15" s="335">
        <v>6164</v>
      </c>
      <c r="D15" s="335">
        <v>6278</v>
      </c>
      <c r="E15" s="335">
        <v>6331</v>
      </c>
    </row>
    <row r="16" spans="1:5" s="25" customFormat="1" ht="15" customHeight="1" x14ac:dyDescent="0.15">
      <c r="A16" s="9">
        <v>9</v>
      </c>
      <c r="B16" s="63" t="s">
        <v>564</v>
      </c>
      <c r="C16" s="335">
        <v>172044</v>
      </c>
      <c r="D16" s="335">
        <v>173270</v>
      </c>
      <c r="E16" s="335">
        <v>173303</v>
      </c>
    </row>
    <row r="17" spans="1:5" s="25" customFormat="1" ht="15" customHeight="1" x14ac:dyDescent="0.15">
      <c r="A17" s="9" t="s">
        <v>565</v>
      </c>
      <c r="B17" s="63" t="s">
        <v>566</v>
      </c>
      <c r="C17" s="335">
        <v>1000</v>
      </c>
      <c r="D17" s="335">
        <v>1018</v>
      </c>
      <c r="E17" s="335">
        <v>1027</v>
      </c>
    </row>
    <row r="18" spans="1:5" s="25" customFormat="1" ht="15" customHeight="1" x14ac:dyDescent="0.15">
      <c r="A18" s="9" t="s">
        <v>567</v>
      </c>
      <c r="B18" s="63" t="s">
        <v>568</v>
      </c>
      <c r="C18" s="335">
        <v>23506</v>
      </c>
      <c r="D18" s="335">
        <v>23944</v>
      </c>
      <c r="E18" s="335">
        <v>24592</v>
      </c>
    </row>
    <row r="19" spans="1:5" s="25" customFormat="1" ht="15" customHeight="1" x14ac:dyDescent="0.15">
      <c r="A19" s="9" t="s">
        <v>569</v>
      </c>
      <c r="B19" s="63" t="s">
        <v>570</v>
      </c>
      <c r="C19" s="335">
        <v>24368</v>
      </c>
      <c r="D19" s="335">
        <v>24566</v>
      </c>
      <c r="E19" s="335">
        <v>24203</v>
      </c>
    </row>
    <row r="20" spans="1:5" s="25" customFormat="1" ht="15" customHeight="1" x14ac:dyDescent="0.15">
      <c r="B20" s="63" t="s">
        <v>571</v>
      </c>
      <c r="C20" s="335">
        <v>4611</v>
      </c>
      <c r="D20" s="335">
        <v>4639</v>
      </c>
      <c r="E20" s="335">
        <v>4645</v>
      </c>
    </row>
    <row r="21" spans="1:5" s="25" customFormat="1" ht="15" customHeight="1" x14ac:dyDescent="0.15">
      <c r="A21" s="9" t="s">
        <v>572</v>
      </c>
      <c r="B21" s="299" t="s">
        <v>573</v>
      </c>
      <c r="C21" s="365">
        <v>185390</v>
      </c>
      <c r="D21" s="365">
        <v>174979</v>
      </c>
      <c r="E21" s="365">
        <v>175095</v>
      </c>
    </row>
    <row r="22" spans="1:5" s="25" customFormat="1" ht="15" customHeight="1" x14ac:dyDescent="0.15">
      <c r="A22" s="9"/>
      <c r="B22" s="299" t="s">
        <v>574</v>
      </c>
      <c r="C22" s="365">
        <v>3855</v>
      </c>
      <c r="D22" s="365">
        <v>3818</v>
      </c>
      <c r="E22" s="365">
        <v>3777</v>
      </c>
    </row>
    <row r="23" spans="1:5" s="25" customFormat="1" ht="15" customHeight="1" x14ac:dyDescent="0.15">
      <c r="A23" s="55"/>
      <c r="B23" s="302" t="s">
        <v>575</v>
      </c>
      <c r="C23" s="366">
        <v>13385</v>
      </c>
      <c r="D23" s="366">
        <v>13681</v>
      </c>
      <c r="E23" s="366">
        <v>14026</v>
      </c>
    </row>
    <row r="24" spans="1:5" s="25" customFormat="1" ht="15" customHeight="1" x14ac:dyDescent="0.15">
      <c r="E24" s="37" t="s">
        <v>576</v>
      </c>
    </row>
    <row r="25" spans="1:5" s="25" customFormat="1" ht="15" customHeight="1" x14ac:dyDescent="0.15"/>
    <row r="26" spans="1:5" ht="15" customHeight="1" x14ac:dyDescent="0.15">
      <c r="A26" s="25"/>
      <c r="B26" s="25"/>
      <c r="C26" s="25"/>
      <c r="D26" s="25"/>
      <c r="E26" s="25"/>
    </row>
    <row r="27" spans="1:5" ht="15" customHeight="1" x14ac:dyDescent="0.15">
      <c r="A27" s="25"/>
      <c r="B27" s="25"/>
      <c r="C27" s="25"/>
      <c r="D27" s="25"/>
      <c r="E27" s="25"/>
    </row>
    <row r="28" spans="1:5" ht="15" customHeight="1" x14ac:dyDescent="0.15">
      <c r="A28" s="25"/>
      <c r="B28" s="25"/>
      <c r="C28" s="25"/>
      <c r="D28" s="25"/>
      <c r="E28" s="25"/>
    </row>
    <row r="29" spans="1:5" ht="15" customHeight="1" x14ac:dyDescent="0.15">
      <c r="A29" s="25"/>
      <c r="B29" s="25"/>
      <c r="C29" s="25"/>
      <c r="D29" s="25"/>
      <c r="E29" s="37"/>
    </row>
  </sheetData>
  <mergeCells count="3">
    <mergeCell ref="A4:B4"/>
    <mergeCell ref="A5:B5"/>
    <mergeCell ref="A6:B6"/>
  </mergeCells>
  <phoneticPr fontId="2"/>
  <hyperlinks>
    <hyperlink ref="A1" location="目次!A1" display="目次へもどる" xr:uid="{9F0FAAF4-D1BB-409E-9A04-BD4DCC25CFD2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F5C7-9BB5-4B23-B6B4-52148A7BFE2D}">
  <sheetPr codeName="Sheet33"/>
  <dimension ref="A1:D14"/>
  <sheetViews>
    <sheetView zoomScale="110" zoomScaleNormal="110" workbookViewId="0"/>
  </sheetViews>
  <sheetFormatPr defaultColWidth="10.125" defaultRowHeight="15" customHeight="1" x14ac:dyDescent="0.15"/>
  <cols>
    <col min="1" max="1" width="41.125" style="23" customWidth="1"/>
    <col min="2" max="4" width="15.125" style="23" customWidth="1"/>
    <col min="5" max="16384" width="10.125" style="23"/>
  </cols>
  <sheetData>
    <row r="1" spans="1:4" ht="15" customHeight="1" x14ac:dyDescent="0.15">
      <c r="A1" s="428" t="s">
        <v>793</v>
      </c>
    </row>
    <row r="3" spans="1:4" ht="15" customHeight="1" x14ac:dyDescent="0.15">
      <c r="A3" s="1" t="s">
        <v>577</v>
      </c>
    </row>
    <row r="4" spans="1:4" ht="15" customHeight="1" x14ac:dyDescent="0.15">
      <c r="A4" s="25"/>
    </row>
    <row r="5" spans="1:4" s="25" customFormat="1" ht="15" customHeight="1" x14ac:dyDescent="0.15">
      <c r="A5" s="8" t="s">
        <v>578</v>
      </c>
      <c r="B5" s="7" t="s">
        <v>138</v>
      </c>
      <c r="C5" s="7" t="s">
        <v>139</v>
      </c>
      <c r="D5" s="7" t="s">
        <v>140</v>
      </c>
    </row>
    <row r="6" spans="1:4" s="25" customFormat="1" ht="15" customHeight="1" x14ac:dyDescent="0.15">
      <c r="A6" s="241" t="s">
        <v>579</v>
      </c>
      <c r="B6" s="367">
        <v>4.3</v>
      </c>
      <c r="C6" s="367">
        <v>4.2</v>
      </c>
      <c r="D6" s="367">
        <v>4</v>
      </c>
    </row>
    <row r="7" spans="1:4" s="25" customFormat="1" ht="15" customHeight="1" x14ac:dyDescent="0.15">
      <c r="A7" s="11" t="s">
        <v>580</v>
      </c>
      <c r="B7" s="367">
        <v>41.5</v>
      </c>
      <c r="C7" s="367">
        <v>43.1</v>
      </c>
      <c r="D7" s="367">
        <v>44.6</v>
      </c>
    </row>
    <row r="8" spans="1:4" s="25" customFormat="1" ht="15" customHeight="1" x14ac:dyDescent="0.15">
      <c r="A8" s="11" t="s">
        <v>581</v>
      </c>
      <c r="B8" s="367">
        <v>10.5</v>
      </c>
      <c r="C8" s="367">
        <v>9.6999999999999993</v>
      </c>
      <c r="D8" s="367">
        <v>9</v>
      </c>
    </row>
    <row r="9" spans="1:4" s="25" customFormat="1" ht="15" customHeight="1" x14ac:dyDescent="0.15">
      <c r="A9" s="11" t="s">
        <v>582</v>
      </c>
      <c r="B9" s="367">
        <v>221.4</v>
      </c>
      <c r="C9" s="367">
        <v>212</v>
      </c>
      <c r="D9" s="367">
        <v>203.7</v>
      </c>
    </row>
    <row r="10" spans="1:4" s="25" customFormat="1" ht="15" customHeight="1" x14ac:dyDescent="0.15">
      <c r="A10" s="11" t="s">
        <v>583</v>
      </c>
      <c r="B10" s="367">
        <v>1.9</v>
      </c>
      <c r="C10" s="367">
        <v>2</v>
      </c>
      <c r="D10" s="367">
        <v>1.9</v>
      </c>
    </row>
    <row r="11" spans="1:4" s="25" customFormat="1" ht="15" customHeight="1" x14ac:dyDescent="0.15">
      <c r="A11" s="11" t="s">
        <v>584</v>
      </c>
      <c r="B11" s="367">
        <v>120.7</v>
      </c>
      <c r="C11" s="367">
        <v>121</v>
      </c>
      <c r="D11" s="367">
        <v>121.3</v>
      </c>
    </row>
    <row r="12" spans="1:4" s="25" customFormat="1" ht="15" customHeight="1" x14ac:dyDescent="0.15">
      <c r="A12" s="332" t="s">
        <v>585</v>
      </c>
      <c r="B12" s="368">
        <v>270.5</v>
      </c>
      <c r="C12" s="368">
        <v>272.8</v>
      </c>
      <c r="D12" s="368">
        <v>355.8</v>
      </c>
    </row>
    <row r="13" spans="1:4" s="25" customFormat="1" ht="15" customHeight="1" x14ac:dyDescent="0.15">
      <c r="A13" s="219" t="s">
        <v>586</v>
      </c>
      <c r="B13" s="37"/>
      <c r="C13" s="37"/>
      <c r="D13" s="37" t="s">
        <v>576</v>
      </c>
    </row>
    <row r="14" spans="1:4" s="25" customFormat="1" ht="15" customHeight="1" x14ac:dyDescent="0.15">
      <c r="A14" s="219" t="s">
        <v>587</v>
      </c>
    </row>
  </sheetData>
  <phoneticPr fontId="2"/>
  <hyperlinks>
    <hyperlink ref="A1" location="目次!A1" display="目次へもどる" xr:uid="{B07F7923-515E-45F1-82DD-F5E30B540DA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E9630-A108-4797-9EE9-573A715B2D8B}">
  <sheetPr codeName="Sheet34"/>
  <dimension ref="A1:E21"/>
  <sheetViews>
    <sheetView zoomScale="110" zoomScaleNormal="110" workbookViewId="0"/>
  </sheetViews>
  <sheetFormatPr defaultColWidth="9.875" defaultRowHeight="15" customHeight="1" x14ac:dyDescent="0.15"/>
  <cols>
    <col min="1" max="1" width="6.25" style="230" customWidth="1"/>
    <col min="2" max="5" width="20" style="230" customWidth="1"/>
    <col min="6" max="16384" width="9.875" style="230"/>
  </cols>
  <sheetData>
    <row r="1" spans="1:5" s="25" customFormat="1" ht="15" customHeight="1" x14ac:dyDescent="0.15">
      <c r="A1" s="428" t="s">
        <v>793</v>
      </c>
    </row>
    <row r="2" spans="1:5" s="25" customFormat="1" ht="15" customHeight="1" x14ac:dyDescent="0.15"/>
    <row r="3" spans="1:5" ht="15" customHeight="1" x14ac:dyDescent="0.15">
      <c r="A3" s="1" t="s">
        <v>588</v>
      </c>
    </row>
    <row r="4" spans="1:5" ht="15" customHeight="1" x14ac:dyDescent="0.15">
      <c r="A4" s="219" t="s">
        <v>589</v>
      </c>
    </row>
    <row r="5" spans="1:5" ht="15" customHeight="1" x14ac:dyDescent="0.15">
      <c r="A5" s="440" t="s">
        <v>590</v>
      </c>
      <c r="B5" s="444"/>
      <c r="C5" s="7" t="s">
        <v>138</v>
      </c>
      <c r="D5" s="7" t="s">
        <v>139</v>
      </c>
      <c r="E5" s="7" t="s">
        <v>140</v>
      </c>
    </row>
    <row r="6" spans="1:5" ht="15" customHeight="1" x14ac:dyDescent="0.15">
      <c r="A6" s="544" t="s">
        <v>591</v>
      </c>
      <c r="B6" s="545"/>
      <c r="C6" s="313">
        <v>228351</v>
      </c>
      <c r="D6" s="313">
        <v>214454</v>
      </c>
      <c r="E6" s="313">
        <v>218926</v>
      </c>
    </row>
    <row r="7" spans="1:5" ht="15" customHeight="1" x14ac:dyDescent="0.15">
      <c r="A7" s="546" t="s">
        <v>592</v>
      </c>
      <c r="B7" s="547"/>
      <c r="C7" s="335">
        <v>289</v>
      </c>
      <c r="D7" s="335">
        <v>273</v>
      </c>
      <c r="E7" s="335">
        <v>284</v>
      </c>
    </row>
    <row r="8" spans="1:5" ht="15" customHeight="1" x14ac:dyDescent="0.15">
      <c r="A8" s="546" t="s">
        <v>593</v>
      </c>
      <c r="B8" s="547"/>
      <c r="C8" s="335">
        <v>142819</v>
      </c>
      <c r="D8" s="335">
        <v>147853</v>
      </c>
      <c r="E8" s="335">
        <v>152810</v>
      </c>
    </row>
    <row r="9" spans="1:5" ht="15" customHeight="1" x14ac:dyDescent="0.15">
      <c r="A9" s="548" t="s">
        <v>594</v>
      </c>
      <c r="B9" s="549"/>
      <c r="C9" s="365">
        <v>155168</v>
      </c>
      <c r="D9" s="365">
        <v>139805</v>
      </c>
      <c r="E9" s="365">
        <v>140371</v>
      </c>
    </row>
    <row r="10" spans="1:5" ht="15" customHeight="1" x14ac:dyDescent="0.15">
      <c r="A10" s="550" t="s">
        <v>595</v>
      </c>
      <c r="B10" s="241" t="s">
        <v>596</v>
      </c>
      <c r="C10" s="365">
        <v>331438</v>
      </c>
      <c r="D10" s="365">
        <v>295747</v>
      </c>
      <c r="E10" s="365">
        <v>290905</v>
      </c>
    </row>
    <row r="11" spans="1:5" ht="15" customHeight="1" x14ac:dyDescent="0.15">
      <c r="A11" s="551"/>
      <c r="B11" s="11" t="s">
        <v>573</v>
      </c>
      <c r="C11" s="365">
        <v>176559</v>
      </c>
      <c r="D11" s="365">
        <v>157168</v>
      </c>
      <c r="E11" s="365">
        <v>151654</v>
      </c>
    </row>
    <row r="12" spans="1:5" ht="15" customHeight="1" x14ac:dyDescent="0.15">
      <c r="A12" s="551"/>
      <c r="B12" s="11" t="s">
        <v>574</v>
      </c>
      <c r="C12" s="365">
        <v>5102</v>
      </c>
      <c r="D12" s="365">
        <v>3929</v>
      </c>
      <c r="E12" s="365">
        <v>4055</v>
      </c>
    </row>
    <row r="13" spans="1:5" ht="15" customHeight="1" x14ac:dyDescent="0.15">
      <c r="A13" s="551"/>
      <c r="B13" s="11" t="s">
        <v>597</v>
      </c>
      <c r="C13" s="365">
        <v>639</v>
      </c>
      <c r="D13" s="365">
        <v>684</v>
      </c>
      <c r="E13" s="365">
        <v>436</v>
      </c>
    </row>
    <row r="14" spans="1:5" ht="15" customHeight="1" x14ac:dyDescent="0.15">
      <c r="A14" s="551"/>
      <c r="B14" s="11" t="s">
        <v>598</v>
      </c>
      <c r="C14" s="365">
        <v>23269</v>
      </c>
      <c r="D14" s="365">
        <v>20491</v>
      </c>
      <c r="E14" s="365">
        <v>20740</v>
      </c>
    </row>
    <row r="15" spans="1:5" ht="15" customHeight="1" x14ac:dyDescent="0.15">
      <c r="A15" s="551"/>
      <c r="B15" s="11" t="s">
        <v>599</v>
      </c>
      <c r="C15" s="365">
        <v>1264</v>
      </c>
      <c r="D15" s="365">
        <v>1749</v>
      </c>
      <c r="E15" s="365">
        <v>1564</v>
      </c>
    </row>
    <row r="16" spans="1:5" ht="15" customHeight="1" x14ac:dyDescent="0.15">
      <c r="A16" s="552"/>
      <c r="B16" s="369" t="s">
        <v>600</v>
      </c>
      <c r="C16" s="314">
        <f>SUM(C10:C15)</f>
        <v>538271</v>
      </c>
      <c r="D16" s="314">
        <f>SUM(D10:D15)</f>
        <v>479768</v>
      </c>
      <c r="E16" s="314">
        <f>SUM(E10:E15)</f>
        <v>469354</v>
      </c>
    </row>
    <row r="17" spans="1:5" ht="15" customHeight="1" x14ac:dyDescent="0.15">
      <c r="A17" s="539" t="s">
        <v>601</v>
      </c>
      <c r="B17" s="540"/>
      <c r="C17" s="313">
        <v>4905</v>
      </c>
      <c r="D17" s="313">
        <v>4217</v>
      </c>
      <c r="E17" s="313">
        <v>3907</v>
      </c>
    </row>
    <row r="18" spans="1:5" ht="15" customHeight="1" x14ac:dyDescent="0.15">
      <c r="A18" s="541" t="s">
        <v>602</v>
      </c>
      <c r="B18" s="11" t="s">
        <v>603</v>
      </c>
      <c r="C18" s="313">
        <v>6</v>
      </c>
      <c r="D18" s="313">
        <v>9</v>
      </c>
      <c r="E18" s="313">
        <v>0</v>
      </c>
    </row>
    <row r="19" spans="1:5" ht="15" customHeight="1" x14ac:dyDescent="0.15">
      <c r="A19" s="542"/>
      <c r="B19" s="11" t="s">
        <v>604</v>
      </c>
      <c r="C19" s="313">
        <v>740</v>
      </c>
      <c r="D19" s="313">
        <v>859</v>
      </c>
      <c r="E19" s="313">
        <v>706</v>
      </c>
    </row>
    <row r="20" spans="1:5" ht="15" customHeight="1" x14ac:dyDescent="0.15">
      <c r="A20" s="543"/>
      <c r="B20" s="332" t="s">
        <v>605</v>
      </c>
      <c r="C20" s="366">
        <v>160</v>
      </c>
      <c r="D20" s="366">
        <v>135</v>
      </c>
      <c r="E20" s="366">
        <v>98</v>
      </c>
    </row>
    <row r="21" spans="1:5" ht="15" customHeight="1" x14ac:dyDescent="0.15">
      <c r="A21" s="25"/>
      <c r="B21" s="370"/>
      <c r="C21" s="370"/>
      <c r="D21" s="370"/>
      <c r="E21" s="37" t="s">
        <v>606</v>
      </c>
    </row>
  </sheetData>
  <mergeCells count="8">
    <mergeCell ref="A17:B17"/>
    <mergeCell ref="A18:A20"/>
    <mergeCell ref="A5:B5"/>
    <mergeCell ref="A6:B6"/>
    <mergeCell ref="A7:B7"/>
    <mergeCell ref="A8:B8"/>
    <mergeCell ref="A9:B9"/>
    <mergeCell ref="A10:A16"/>
  </mergeCells>
  <phoneticPr fontId="2"/>
  <hyperlinks>
    <hyperlink ref="A1" location="目次!A1" display="目次へもどる" xr:uid="{C94D98F2-D490-499A-98AD-8C444AAD503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B2282-5E59-4968-9018-4C59B6460B3D}">
  <sheetPr codeName="Sheet35"/>
  <dimension ref="A1:E15"/>
  <sheetViews>
    <sheetView zoomScale="110" zoomScaleNormal="110" workbookViewId="0"/>
  </sheetViews>
  <sheetFormatPr defaultColWidth="9.875" defaultRowHeight="15" customHeight="1" x14ac:dyDescent="0.15"/>
  <cols>
    <col min="1" max="1" width="6.25" style="230" customWidth="1"/>
    <col min="2" max="5" width="20" style="230" customWidth="1"/>
    <col min="6" max="16384" width="9.875" style="230"/>
  </cols>
  <sheetData>
    <row r="1" spans="1:5" s="25" customFormat="1" ht="15" customHeight="1" x14ac:dyDescent="0.15">
      <c r="A1" s="428" t="s">
        <v>793</v>
      </c>
    </row>
    <row r="2" spans="1:5" s="25" customFormat="1" ht="15" customHeight="1" x14ac:dyDescent="0.15"/>
    <row r="3" spans="1:5" ht="15" customHeight="1" x14ac:dyDescent="0.15">
      <c r="A3" s="219" t="s">
        <v>607</v>
      </c>
    </row>
    <row r="4" spans="1:5" ht="15" customHeight="1" x14ac:dyDescent="0.15">
      <c r="A4" s="440" t="s">
        <v>590</v>
      </c>
      <c r="B4" s="444"/>
      <c r="C4" s="7" t="s">
        <v>138</v>
      </c>
      <c r="D4" s="7" t="s">
        <v>139</v>
      </c>
      <c r="E4" s="7" t="s">
        <v>140</v>
      </c>
    </row>
    <row r="5" spans="1:5" ht="15" customHeight="1" x14ac:dyDescent="0.15">
      <c r="A5" s="553" t="s">
        <v>608</v>
      </c>
      <c r="B5" s="554"/>
      <c r="C5" s="313">
        <v>332</v>
      </c>
      <c r="D5" s="313">
        <v>331</v>
      </c>
      <c r="E5" s="313">
        <v>332</v>
      </c>
    </row>
    <row r="6" spans="1:5" ht="15" customHeight="1" x14ac:dyDescent="0.15">
      <c r="A6" s="555" t="s">
        <v>609</v>
      </c>
      <c r="B6" s="556"/>
      <c r="C6" s="313">
        <v>77301</v>
      </c>
      <c r="D6" s="313">
        <v>78140</v>
      </c>
      <c r="E6" s="313">
        <v>76539</v>
      </c>
    </row>
    <row r="7" spans="1:5" ht="15" customHeight="1" x14ac:dyDescent="0.15">
      <c r="A7" s="550" t="s">
        <v>595</v>
      </c>
      <c r="B7" s="241" t="s">
        <v>596</v>
      </c>
      <c r="C7" s="314">
        <v>157941</v>
      </c>
      <c r="D7" s="314">
        <v>157295</v>
      </c>
      <c r="E7" s="314">
        <v>150450</v>
      </c>
    </row>
    <row r="8" spans="1:5" ht="15" customHeight="1" x14ac:dyDescent="0.15">
      <c r="A8" s="551"/>
      <c r="B8" s="11" t="s">
        <v>573</v>
      </c>
      <c r="C8" s="314">
        <v>65619</v>
      </c>
      <c r="D8" s="314">
        <v>61045</v>
      </c>
      <c r="E8" s="314">
        <v>57139</v>
      </c>
    </row>
    <row r="9" spans="1:5" ht="15" customHeight="1" x14ac:dyDescent="0.15">
      <c r="A9" s="551"/>
      <c r="B9" s="11" t="s">
        <v>574</v>
      </c>
      <c r="C9" s="314">
        <v>2002</v>
      </c>
      <c r="D9" s="314">
        <v>1846</v>
      </c>
      <c r="E9" s="314">
        <v>1417</v>
      </c>
    </row>
    <row r="10" spans="1:5" ht="15" customHeight="1" x14ac:dyDescent="0.15">
      <c r="A10" s="551"/>
      <c r="B10" s="11" t="s">
        <v>597</v>
      </c>
      <c r="C10" s="314">
        <v>433</v>
      </c>
      <c r="D10" s="314">
        <v>507</v>
      </c>
      <c r="E10" s="314">
        <v>506</v>
      </c>
    </row>
    <row r="11" spans="1:5" ht="15" customHeight="1" x14ac:dyDescent="0.15">
      <c r="A11" s="551"/>
      <c r="B11" s="11" t="s">
        <v>598</v>
      </c>
      <c r="C11" s="314">
        <v>10979</v>
      </c>
      <c r="D11" s="314">
        <v>9919</v>
      </c>
      <c r="E11" s="314">
        <v>9901</v>
      </c>
    </row>
    <row r="12" spans="1:5" ht="15" customHeight="1" x14ac:dyDescent="0.15">
      <c r="A12" s="551"/>
      <c r="B12" s="371" t="s">
        <v>599</v>
      </c>
      <c r="C12" s="314">
        <v>107</v>
      </c>
      <c r="D12" s="314">
        <v>112</v>
      </c>
      <c r="E12" s="314">
        <v>138</v>
      </c>
    </row>
    <row r="13" spans="1:5" ht="15" customHeight="1" x14ac:dyDescent="0.15">
      <c r="A13" s="552"/>
      <c r="B13" s="369" t="s">
        <v>600</v>
      </c>
      <c r="C13" s="314">
        <f>SUM(C7:C12)</f>
        <v>237081</v>
      </c>
      <c r="D13" s="314">
        <f>SUM(D7:D12)</f>
        <v>230724</v>
      </c>
      <c r="E13" s="314">
        <f>SUM(E7:E12)</f>
        <v>219551</v>
      </c>
    </row>
    <row r="14" spans="1:5" ht="15" customHeight="1" x14ac:dyDescent="0.15">
      <c r="A14" s="539" t="s">
        <v>601</v>
      </c>
      <c r="B14" s="540"/>
      <c r="C14" s="316">
        <v>639</v>
      </c>
      <c r="D14" s="316">
        <v>567</v>
      </c>
      <c r="E14" s="316">
        <v>404</v>
      </c>
    </row>
    <row r="15" spans="1:5" ht="15" customHeight="1" x14ac:dyDescent="0.15">
      <c r="A15" s="219"/>
      <c r="C15" s="37"/>
      <c r="D15" s="37"/>
      <c r="E15" s="37" t="s">
        <v>610</v>
      </c>
    </row>
  </sheetData>
  <mergeCells count="5">
    <mergeCell ref="A4:B4"/>
    <mergeCell ref="A5:B5"/>
    <mergeCell ref="A6:B6"/>
    <mergeCell ref="A7:A13"/>
    <mergeCell ref="A14:B14"/>
  </mergeCells>
  <phoneticPr fontId="2"/>
  <hyperlinks>
    <hyperlink ref="A1" location="目次!A1" display="目次へもどる" xr:uid="{5EAB48FB-B992-47C2-9D54-ADA04F8DAAC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38CA1-4312-4F71-93E3-ED74C923CBEB}">
  <sheetPr codeName="Sheet36"/>
  <dimension ref="A1:E15"/>
  <sheetViews>
    <sheetView zoomScale="110" zoomScaleNormal="110" workbookViewId="0"/>
  </sheetViews>
  <sheetFormatPr defaultColWidth="9.875" defaultRowHeight="15" customHeight="1" x14ac:dyDescent="0.15"/>
  <cols>
    <col min="1" max="1" width="6.25" style="230" customWidth="1"/>
    <col min="2" max="5" width="20" style="230" customWidth="1"/>
    <col min="6" max="16384" width="9.875" style="230"/>
  </cols>
  <sheetData>
    <row r="1" spans="1:5" s="25" customFormat="1" ht="15" customHeight="1" x14ac:dyDescent="0.15">
      <c r="A1" s="428" t="s">
        <v>793</v>
      </c>
    </row>
    <row r="2" spans="1:5" s="25" customFormat="1" ht="15" customHeight="1" x14ac:dyDescent="0.15"/>
    <row r="3" spans="1:5" ht="15" customHeight="1" x14ac:dyDescent="0.15">
      <c r="A3" s="219" t="s">
        <v>611</v>
      </c>
    </row>
    <row r="4" spans="1:5" ht="15" customHeight="1" x14ac:dyDescent="0.15">
      <c r="A4" s="440" t="s">
        <v>590</v>
      </c>
      <c r="B4" s="444"/>
      <c r="C4" s="7" t="s">
        <v>138</v>
      </c>
      <c r="D4" s="7" t="s">
        <v>139</v>
      </c>
      <c r="E4" s="7" t="s">
        <v>140</v>
      </c>
    </row>
    <row r="5" spans="1:5" ht="15" customHeight="1" x14ac:dyDescent="0.15">
      <c r="A5" s="553" t="s">
        <v>608</v>
      </c>
      <c r="B5" s="554"/>
      <c r="C5" s="335">
        <v>351</v>
      </c>
      <c r="D5" s="335">
        <v>352</v>
      </c>
      <c r="E5" s="335">
        <v>351</v>
      </c>
    </row>
    <row r="6" spans="1:5" ht="15" customHeight="1" x14ac:dyDescent="0.15">
      <c r="A6" s="555" t="s">
        <v>609</v>
      </c>
      <c r="B6" s="556"/>
      <c r="C6" s="314">
        <v>150054</v>
      </c>
      <c r="D6" s="314">
        <v>150993</v>
      </c>
      <c r="E6" s="314">
        <v>147206</v>
      </c>
    </row>
    <row r="7" spans="1:5" ht="15" customHeight="1" x14ac:dyDescent="0.15">
      <c r="A7" s="550" t="s">
        <v>595</v>
      </c>
      <c r="B7" s="241" t="s">
        <v>596</v>
      </c>
      <c r="C7" s="314">
        <v>272237</v>
      </c>
      <c r="D7" s="314">
        <v>270752</v>
      </c>
      <c r="E7" s="314">
        <v>263081</v>
      </c>
    </row>
    <row r="8" spans="1:5" ht="15" customHeight="1" x14ac:dyDescent="0.15">
      <c r="A8" s="551"/>
      <c r="B8" s="11" t="s">
        <v>573</v>
      </c>
      <c r="C8" s="314">
        <v>157032</v>
      </c>
      <c r="D8" s="314">
        <v>149761</v>
      </c>
      <c r="E8" s="314">
        <v>137439</v>
      </c>
    </row>
    <row r="9" spans="1:5" ht="15" customHeight="1" x14ac:dyDescent="0.15">
      <c r="A9" s="551"/>
      <c r="B9" s="11" t="s">
        <v>574</v>
      </c>
      <c r="C9" s="314">
        <v>1534</v>
      </c>
      <c r="D9" s="314">
        <v>1383</v>
      </c>
      <c r="E9" s="314">
        <v>1869</v>
      </c>
    </row>
    <row r="10" spans="1:5" ht="15" customHeight="1" x14ac:dyDescent="0.15">
      <c r="A10" s="551"/>
      <c r="B10" s="11" t="s">
        <v>597</v>
      </c>
      <c r="C10" s="314">
        <v>1040</v>
      </c>
      <c r="D10" s="314">
        <v>1339</v>
      </c>
      <c r="E10" s="314">
        <v>1166</v>
      </c>
    </row>
    <row r="11" spans="1:5" ht="15" customHeight="1" x14ac:dyDescent="0.15">
      <c r="A11" s="551"/>
      <c r="B11" s="11" t="s">
        <v>598</v>
      </c>
      <c r="C11" s="314">
        <v>15599</v>
      </c>
      <c r="D11" s="314">
        <v>14910</v>
      </c>
      <c r="E11" s="314">
        <v>14518</v>
      </c>
    </row>
    <row r="12" spans="1:5" ht="15" customHeight="1" x14ac:dyDescent="0.15">
      <c r="A12" s="551"/>
      <c r="B12" s="11" t="s">
        <v>599</v>
      </c>
      <c r="C12" s="314">
        <v>629</v>
      </c>
      <c r="D12" s="314">
        <v>1158</v>
      </c>
      <c r="E12" s="314">
        <v>1143</v>
      </c>
    </row>
    <row r="13" spans="1:5" ht="15" customHeight="1" x14ac:dyDescent="0.15">
      <c r="A13" s="552"/>
      <c r="B13" s="369" t="s">
        <v>600</v>
      </c>
      <c r="C13" s="314">
        <f>SUM(C7:C12)</f>
        <v>448071</v>
      </c>
      <c r="D13" s="314">
        <f>SUM(D7:D12)</f>
        <v>439303</v>
      </c>
      <c r="E13" s="314">
        <f>SUM(E7:E12)</f>
        <v>419216</v>
      </c>
    </row>
    <row r="14" spans="1:5" ht="15" customHeight="1" x14ac:dyDescent="0.15">
      <c r="A14" s="539" t="s">
        <v>601</v>
      </c>
      <c r="B14" s="540"/>
      <c r="C14" s="316">
        <v>9993</v>
      </c>
      <c r="D14" s="316">
        <v>7763</v>
      </c>
      <c r="E14" s="316">
        <v>6743</v>
      </c>
    </row>
    <row r="15" spans="1:5" s="25" customFormat="1" ht="15" customHeight="1" x14ac:dyDescent="0.15">
      <c r="C15" s="37"/>
      <c r="D15" s="37"/>
      <c r="E15" s="37" t="s">
        <v>612</v>
      </c>
    </row>
  </sheetData>
  <mergeCells count="5">
    <mergeCell ref="A4:B4"/>
    <mergeCell ref="A5:B5"/>
    <mergeCell ref="A6:B6"/>
    <mergeCell ref="A7:A13"/>
    <mergeCell ref="A14:B14"/>
  </mergeCells>
  <phoneticPr fontId="2"/>
  <hyperlinks>
    <hyperlink ref="A1" location="目次!A1" display="目次へもどる" xr:uid="{748B3219-651F-4ED2-BF8E-52FD12D379B3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9F70C-CC2E-4A52-A5D5-FB3B75D8E2B7}">
  <sheetPr codeName="Sheet37"/>
  <dimension ref="A1:E15"/>
  <sheetViews>
    <sheetView zoomScale="110" zoomScaleNormal="110" workbookViewId="0"/>
  </sheetViews>
  <sheetFormatPr defaultColWidth="9.875" defaultRowHeight="15" customHeight="1" x14ac:dyDescent="0.15"/>
  <cols>
    <col min="1" max="1" width="6.25" style="230" customWidth="1"/>
    <col min="2" max="5" width="20" style="230" customWidth="1"/>
    <col min="6" max="16384" width="9.875" style="230"/>
  </cols>
  <sheetData>
    <row r="1" spans="1:5" s="25" customFormat="1" ht="15" customHeight="1" x14ac:dyDescent="0.15">
      <c r="A1" s="428" t="s">
        <v>793</v>
      </c>
    </row>
    <row r="2" spans="1:5" s="25" customFormat="1" ht="15" customHeight="1" x14ac:dyDescent="0.15"/>
    <row r="3" spans="1:5" ht="15" customHeight="1" x14ac:dyDescent="0.15">
      <c r="A3" s="219" t="s">
        <v>613</v>
      </c>
    </row>
    <row r="4" spans="1:5" ht="15" customHeight="1" x14ac:dyDescent="0.15">
      <c r="A4" s="440" t="s">
        <v>590</v>
      </c>
      <c r="B4" s="444"/>
      <c r="C4" s="7" t="s">
        <v>614</v>
      </c>
      <c r="D4" s="7" t="s">
        <v>150</v>
      </c>
      <c r="E4" s="7" t="s">
        <v>151</v>
      </c>
    </row>
    <row r="5" spans="1:5" ht="15" customHeight="1" x14ac:dyDescent="0.15">
      <c r="A5" s="553" t="s">
        <v>615</v>
      </c>
      <c r="B5" s="554"/>
      <c r="C5" s="194">
        <v>356</v>
      </c>
      <c r="D5" s="194">
        <v>356</v>
      </c>
      <c r="E5" s="194">
        <v>356</v>
      </c>
    </row>
    <row r="6" spans="1:5" ht="15" customHeight="1" x14ac:dyDescent="0.15">
      <c r="A6" s="555" t="s">
        <v>616</v>
      </c>
      <c r="B6" s="556"/>
      <c r="C6" s="31">
        <v>96605</v>
      </c>
      <c r="D6" s="31">
        <v>99350</v>
      </c>
      <c r="E6" s="31">
        <v>97745</v>
      </c>
    </row>
    <row r="7" spans="1:5" ht="15" customHeight="1" x14ac:dyDescent="0.15">
      <c r="A7" s="550" t="s">
        <v>617</v>
      </c>
      <c r="B7" s="241" t="s">
        <v>618</v>
      </c>
      <c r="C7" s="31">
        <v>187233</v>
      </c>
      <c r="D7" s="31">
        <v>188148</v>
      </c>
      <c r="E7" s="31">
        <v>183265</v>
      </c>
    </row>
    <row r="8" spans="1:5" ht="15" customHeight="1" x14ac:dyDescent="0.15">
      <c r="A8" s="551"/>
      <c r="B8" s="11" t="s">
        <v>619</v>
      </c>
      <c r="C8" s="31">
        <v>65829</v>
      </c>
      <c r="D8" s="31">
        <v>64425</v>
      </c>
      <c r="E8" s="31">
        <v>56519</v>
      </c>
    </row>
    <row r="9" spans="1:5" ht="15" customHeight="1" x14ac:dyDescent="0.15">
      <c r="A9" s="551"/>
      <c r="B9" s="11" t="s">
        <v>620</v>
      </c>
      <c r="C9" s="31">
        <v>2079</v>
      </c>
      <c r="D9" s="31">
        <v>2007</v>
      </c>
      <c r="E9" s="31">
        <v>1699</v>
      </c>
    </row>
    <row r="10" spans="1:5" ht="15" customHeight="1" x14ac:dyDescent="0.15">
      <c r="A10" s="551"/>
      <c r="B10" s="11" t="s">
        <v>621</v>
      </c>
      <c r="C10" s="31">
        <v>801</v>
      </c>
      <c r="D10" s="31">
        <v>868</v>
      </c>
      <c r="E10" s="31">
        <v>759</v>
      </c>
    </row>
    <row r="11" spans="1:5" ht="15" customHeight="1" x14ac:dyDescent="0.15">
      <c r="A11" s="551"/>
      <c r="B11" s="11" t="s">
        <v>598</v>
      </c>
      <c r="C11" s="31">
        <v>8927</v>
      </c>
      <c r="D11" s="31">
        <v>9759</v>
      </c>
      <c r="E11" s="31">
        <v>10010</v>
      </c>
    </row>
    <row r="12" spans="1:5" ht="15" customHeight="1" x14ac:dyDescent="0.15">
      <c r="A12" s="551"/>
      <c r="B12" s="11" t="s">
        <v>622</v>
      </c>
      <c r="C12" s="31">
        <v>323</v>
      </c>
      <c r="D12" s="31">
        <v>688</v>
      </c>
      <c r="E12" s="31">
        <v>759</v>
      </c>
    </row>
    <row r="13" spans="1:5" ht="15" customHeight="1" x14ac:dyDescent="0.15">
      <c r="A13" s="552"/>
      <c r="B13" s="369" t="s">
        <v>600</v>
      </c>
      <c r="C13" s="314">
        <f>SUM(C7:C12)</f>
        <v>265192</v>
      </c>
      <c r="D13" s="314">
        <f>SUM(D7:D12)</f>
        <v>265895</v>
      </c>
      <c r="E13" s="314">
        <f>SUM(E7:E12)</f>
        <v>253011</v>
      </c>
    </row>
    <row r="14" spans="1:5" ht="15" customHeight="1" x14ac:dyDescent="0.15">
      <c r="A14" s="539" t="s">
        <v>601</v>
      </c>
      <c r="B14" s="540"/>
      <c r="C14" s="34">
        <v>7753</v>
      </c>
      <c r="D14" s="34">
        <v>7150</v>
      </c>
      <c r="E14" s="34">
        <v>6056</v>
      </c>
    </row>
    <row r="15" spans="1:5" s="25" customFormat="1" ht="15" customHeight="1" x14ac:dyDescent="0.15">
      <c r="A15" s="219"/>
      <c r="B15" s="372"/>
      <c r="C15" s="37"/>
      <c r="D15" s="37"/>
      <c r="E15" s="37" t="s">
        <v>623</v>
      </c>
    </row>
  </sheetData>
  <mergeCells count="5">
    <mergeCell ref="A4:B4"/>
    <mergeCell ref="A5:B5"/>
    <mergeCell ref="A6:B6"/>
    <mergeCell ref="A7:A13"/>
    <mergeCell ref="A14:B14"/>
  </mergeCells>
  <phoneticPr fontId="2"/>
  <hyperlinks>
    <hyperlink ref="A1" location="目次!A1" display="目次へもどる" xr:uid="{AA88D33F-16A1-4CBB-AB51-3EC5545FBDE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FB6CD-E7F3-4B7A-86CF-E70A0805416C}">
  <sheetPr codeName="Sheet38"/>
  <dimension ref="A1:E15"/>
  <sheetViews>
    <sheetView zoomScale="110" zoomScaleNormal="110" workbookViewId="0"/>
  </sheetViews>
  <sheetFormatPr defaultColWidth="9.875" defaultRowHeight="15" customHeight="1" x14ac:dyDescent="0.15"/>
  <cols>
    <col min="1" max="1" width="6.25" style="230" customWidth="1"/>
    <col min="2" max="5" width="20" style="230" customWidth="1"/>
    <col min="6" max="16384" width="9.875" style="230"/>
  </cols>
  <sheetData>
    <row r="1" spans="1:5" s="25" customFormat="1" ht="15" customHeight="1" x14ac:dyDescent="0.15">
      <c r="A1" s="428" t="s">
        <v>793</v>
      </c>
    </row>
    <row r="2" spans="1:5" s="25" customFormat="1" ht="15" customHeight="1" x14ac:dyDescent="0.15"/>
    <row r="3" spans="1:5" ht="15" customHeight="1" x14ac:dyDescent="0.15">
      <c r="A3" s="219" t="s">
        <v>624</v>
      </c>
    </row>
    <row r="4" spans="1:5" ht="15" customHeight="1" x14ac:dyDescent="0.15">
      <c r="A4" s="440" t="s">
        <v>590</v>
      </c>
      <c r="B4" s="444"/>
      <c r="C4" s="7" t="s">
        <v>476</v>
      </c>
      <c r="D4" s="7" t="s">
        <v>477</v>
      </c>
      <c r="E4" s="7" t="s">
        <v>478</v>
      </c>
    </row>
    <row r="5" spans="1:5" ht="15" customHeight="1" x14ac:dyDescent="0.15">
      <c r="A5" s="451" t="s">
        <v>625</v>
      </c>
      <c r="B5" s="452"/>
      <c r="C5" s="168">
        <v>11124</v>
      </c>
      <c r="D5" s="168">
        <v>10088</v>
      </c>
      <c r="E5" s="168">
        <v>9822</v>
      </c>
    </row>
    <row r="6" spans="1:5" ht="15" customHeight="1" x14ac:dyDescent="0.15">
      <c r="A6" s="550" t="s">
        <v>595</v>
      </c>
      <c r="B6" s="241" t="s">
        <v>626</v>
      </c>
      <c r="C6" s="126">
        <v>10505</v>
      </c>
      <c r="D6" s="126">
        <v>9869</v>
      </c>
      <c r="E6" s="126">
        <v>9909</v>
      </c>
    </row>
    <row r="7" spans="1:5" ht="15" customHeight="1" x14ac:dyDescent="0.15">
      <c r="A7" s="551"/>
      <c r="B7" s="11" t="s">
        <v>573</v>
      </c>
      <c r="C7" s="126">
        <v>19604</v>
      </c>
      <c r="D7" s="126">
        <v>18981</v>
      </c>
      <c r="E7" s="126">
        <v>19249</v>
      </c>
    </row>
    <row r="8" spans="1:5" ht="15" customHeight="1" x14ac:dyDescent="0.15">
      <c r="A8" s="551"/>
      <c r="B8" s="11" t="s">
        <v>574</v>
      </c>
      <c r="C8" s="126">
        <v>4209</v>
      </c>
      <c r="D8" s="126">
        <v>4504</v>
      </c>
      <c r="E8" s="126">
        <v>4365</v>
      </c>
    </row>
    <row r="9" spans="1:5" ht="15" customHeight="1" x14ac:dyDescent="0.15">
      <c r="A9" s="551"/>
      <c r="B9" s="11" t="s">
        <v>597</v>
      </c>
      <c r="C9" s="126">
        <v>26</v>
      </c>
      <c r="D9" s="126">
        <v>34</v>
      </c>
      <c r="E9" s="126">
        <v>48</v>
      </c>
    </row>
    <row r="10" spans="1:5" ht="15" customHeight="1" x14ac:dyDescent="0.15">
      <c r="A10" s="551"/>
      <c r="B10" s="11" t="s">
        <v>598</v>
      </c>
      <c r="C10" s="126">
        <v>79</v>
      </c>
      <c r="D10" s="126">
        <v>42</v>
      </c>
      <c r="E10" s="126">
        <v>54</v>
      </c>
    </row>
    <row r="11" spans="1:5" ht="15" customHeight="1" x14ac:dyDescent="0.15">
      <c r="A11" s="551"/>
      <c r="B11" s="11" t="s">
        <v>599</v>
      </c>
      <c r="C11" s="126">
        <v>2</v>
      </c>
      <c r="D11" s="126">
        <v>18</v>
      </c>
      <c r="E11" s="126">
        <v>25</v>
      </c>
    </row>
    <row r="12" spans="1:5" ht="15" customHeight="1" x14ac:dyDescent="0.15">
      <c r="A12" s="551"/>
      <c r="B12" s="373" t="s">
        <v>600</v>
      </c>
      <c r="C12" s="314">
        <f t="shared" ref="C12:D12" si="0">SUM(C6:C11)</f>
        <v>34425</v>
      </c>
      <c r="D12" s="314">
        <f t="shared" si="0"/>
        <v>33448</v>
      </c>
      <c r="E12" s="316">
        <f>SUM(E6:E11)</f>
        <v>33650</v>
      </c>
    </row>
    <row r="13" spans="1:5" ht="15" customHeight="1" x14ac:dyDescent="0.15">
      <c r="A13" s="244"/>
      <c r="B13" s="370"/>
      <c r="C13" s="370"/>
      <c r="D13" s="370"/>
      <c r="E13" s="37" t="s">
        <v>612</v>
      </c>
    </row>
    <row r="14" spans="1:5" ht="15" customHeight="1" x14ac:dyDescent="0.15">
      <c r="A14" s="25"/>
    </row>
    <row r="15" spans="1:5" ht="15" customHeight="1" x14ac:dyDescent="0.15">
      <c r="A15" s="25"/>
      <c r="D15" s="37"/>
      <c r="E15" s="37"/>
    </row>
  </sheetData>
  <mergeCells count="3">
    <mergeCell ref="A4:B4"/>
    <mergeCell ref="A5:B5"/>
    <mergeCell ref="A6:A12"/>
  </mergeCells>
  <phoneticPr fontId="2"/>
  <hyperlinks>
    <hyperlink ref="A1" location="目次!A1" display="目次へもどる" xr:uid="{8E890FA0-938D-4CD6-BF04-1CC61FBE291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5FA40-58E6-4EE7-9E2F-24D2CFAAFCDA}">
  <sheetPr codeName="Sheet3">
    <pageSetUpPr fitToPage="1"/>
  </sheetPr>
  <dimension ref="A1:F11"/>
  <sheetViews>
    <sheetView zoomScale="110" zoomScaleNormal="110" workbookViewId="0"/>
  </sheetViews>
  <sheetFormatPr defaultColWidth="9.125" defaultRowHeight="15" customHeight="1" x14ac:dyDescent="0.15"/>
  <cols>
    <col min="1" max="1" width="11.125" style="23" customWidth="1"/>
    <col min="2" max="6" width="15" style="23" customWidth="1"/>
    <col min="7" max="16384" width="9.125" style="23"/>
  </cols>
  <sheetData>
    <row r="1" spans="1:6" ht="15" customHeight="1" x14ac:dyDescent="0.15">
      <c r="A1" s="428" t="s">
        <v>793</v>
      </c>
    </row>
    <row r="3" spans="1:6" ht="15" customHeight="1" x14ac:dyDescent="0.15">
      <c r="A3" s="1" t="s">
        <v>41</v>
      </c>
      <c r="B3" s="25"/>
      <c r="C3" s="25"/>
      <c r="D3" s="25"/>
      <c r="E3" s="25"/>
      <c r="F3" s="25"/>
    </row>
    <row r="4" spans="1:6" s="25" customFormat="1" ht="15" customHeight="1" x14ac:dyDescent="0.15">
      <c r="A4" s="38" t="s">
        <v>42</v>
      </c>
      <c r="F4" s="5" t="s">
        <v>27</v>
      </c>
    </row>
    <row r="5" spans="1:6" s="25" customFormat="1" ht="15" customHeight="1" x14ac:dyDescent="0.15">
      <c r="A5" s="442" t="s">
        <v>28</v>
      </c>
      <c r="B5" s="437" t="s">
        <v>29</v>
      </c>
      <c r="C5" s="437" t="s">
        <v>3</v>
      </c>
      <c r="D5" s="439" t="s">
        <v>31</v>
      </c>
      <c r="E5" s="440"/>
      <c r="F5" s="440"/>
    </row>
    <row r="6" spans="1:6" s="25" customFormat="1" ht="15" customHeight="1" x14ac:dyDescent="0.15">
      <c r="A6" s="443"/>
      <c r="B6" s="441"/>
      <c r="C6" s="445"/>
      <c r="D6" s="27" t="s">
        <v>37</v>
      </c>
      <c r="E6" s="27" t="s">
        <v>38</v>
      </c>
      <c r="F6" s="27" t="s">
        <v>39</v>
      </c>
    </row>
    <row r="7" spans="1:6" s="25" customFormat="1" ht="15" customHeight="1" x14ac:dyDescent="0.15">
      <c r="A7" s="40" t="s">
        <v>43</v>
      </c>
      <c r="B7" s="31">
        <v>8</v>
      </c>
      <c r="C7" s="31">
        <v>629</v>
      </c>
      <c r="D7" s="31">
        <v>186</v>
      </c>
      <c r="E7" s="31">
        <v>203</v>
      </c>
      <c r="F7" s="31">
        <v>240</v>
      </c>
    </row>
    <row r="8" spans="1:6" s="25" customFormat="1" ht="15" customHeight="1" x14ac:dyDescent="0.15">
      <c r="A8" s="41">
        <v>6</v>
      </c>
      <c r="B8" s="31">
        <v>9</v>
      </c>
      <c r="C8" s="31">
        <v>713</v>
      </c>
      <c r="D8" s="31">
        <v>227</v>
      </c>
      <c r="E8" s="31">
        <v>230</v>
      </c>
      <c r="F8" s="31">
        <v>256</v>
      </c>
    </row>
    <row r="9" spans="1:6" s="25" customFormat="1" ht="15" customHeight="1" x14ac:dyDescent="0.15">
      <c r="A9" s="42">
        <v>7</v>
      </c>
      <c r="B9" s="34">
        <v>10</v>
      </c>
      <c r="C9" s="34">
        <v>792</v>
      </c>
      <c r="D9" s="34">
        <v>269</v>
      </c>
      <c r="E9" s="34">
        <v>257</v>
      </c>
      <c r="F9" s="43">
        <v>266</v>
      </c>
    </row>
    <row r="10" spans="1:6" s="25" customFormat="1" ht="15" customHeight="1" x14ac:dyDescent="0.15">
      <c r="A10" s="44" t="s">
        <v>44</v>
      </c>
      <c r="B10" s="45"/>
      <c r="C10" s="45"/>
      <c r="D10" s="45"/>
      <c r="F10" s="37"/>
    </row>
    <row r="11" spans="1:6" ht="15" customHeight="1" x14ac:dyDescent="0.15">
      <c r="E11" s="25"/>
      <c r="F11" s="37" t="s">
        <v>45</v>
      </c>
    </row>
  </sheetData>
  <mergeCells count="4">
    <mergeCell ref="A5:A6"/>
    <mergeCell ref="B5:B6"/>
    <mergeCell ref="C5:C6"/>
    <mergeCell ref="D5:F5"/>
  </mergeCells>
  <phoneticPr fontId="2"/>
  <hyperlinks>
    <hyperlink ref="A1" location="目次!A1" display="目次へもどる" xr:uid="{AB8B1210-701A-49C9-9313-43AEC7D693D5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CDB0E-1CAB-46D2-912F-88EDEF8A4DB9}">
  <sheetPr codeName="Sheet39"/>
  <dimension ref="A1:E16"/>
  <sheetViews>
    <sheetView zoomScale="110" zoomScaleNormal="110" workbookViewId="0"/>
  </sheetViews>
  <sheetFormatPr defaultColWidth="9.875" defaultRowHeight="15" customHeight="1" x14ac:dyDescent="0.15"/>
  <cols>
    <col min="1" max="1" width="6.25" style="230" customWidth="1"/>
    <col min="2" max="5" width="20" style="230" customWidth="1"/>
    <col min="6" max="16384" width="9.875" style="230"/>
  </cols>
  <sheetData>
    <row r="1" spans="1:5" s="25" customFormat="1" ht="15" customHeight="1" x14ac:dyDescent="0.15">
      <c r="A1" s="428" t="s">
        <v>793</v>
      </c>
    </row>
    <row r="2" spans="1:5" s="25" customFormat="1" ht="15" customHeight="1" x14ac:dyDescent="0.15"/>
    <row r="3" spans="1:5" ht="15" customHeight="1" x14ac:dyDescent="0.15">
      <c r="A3" s="1" t="s">
        <v>627</v>
      </c>
    </row>
    <row r="4" spans="1:5" ht="15" customHeight="1" x14ac:dyDescent="0.15">
      <c r="A4" s="219"/>
    </row>
    <row r="5" spans="1:5" ht="15" customHeight="1" x14ac:dyDescent="0.15">
      <c r="A5" s="440" t="s">
        <v>590</v>
      </c>
      <c r="B5" s="444"/>
      <c r="C5" s="7" t="s">
        <v>138</v>
      </c>
      <c r="D5" s="7" t="s">
        <v>139</v>
      </c>
      <c r="E5" s="7" t="s">
        <v>140</v>
      </c>
    </row>
    <row r="6" spans="1:5" ht="15" customHeight="1" x14ac:dyDescent="0.15">
      <c r="A6" s="553" t="s">
        <v>628</v>
      </c>
      <c r="B6" s="554"/>
      <c r="C6" s="168">
        <v>32</v>
      </c>
      <c r="D6" s="168">
        <v>32</v>
      </c>
      <c r="E6" s="168">
        <v>28</v>
      </c>
    </row>
    <row r="7" spans="1:5" ht="15" customHeight="1" x14ac:dyDescent="0.15">
      <c r="A7" s="555" t="s">
        <v>609</v>
      </c>
      <c r="B7" s="556"/>
      <c r="C7" s="31">
        <v>6350</v>
      </c>
      <c r="D7" s="31">
        <v>5561</v>
      </c>
      <c r="E7" s="31">
        <v>5301</v>
      </c>
    </row>
    <row r="8" spans="1:5" ht="15" customHeight="1" x14ac:dyDescent="0.15">
      <c r="A8" s="550" t="s">
        <v>595</v>
      </c>
      <c r="B8" s="241" t="s">
        <v>596</v>
      </c>
      <c r="C8" s="31">
        <v>12110</v>
      </c>
      <c r="D8" s="31">
        <v>12179</v>
      </c>
      <c r="E8" s="31">
        <v>11927</v>
      </c>
    </row>
    <row r="9" spans="1:5" ht="15" customHeight="1" x14ac:dyDescent="0.15">
      <c r="A9" s="551"/>
      <c r="B9" s="11" t="s">
        <v>573</v>
      </c>
      <c r="C9" s="31">
        <v>9029</v>
      </c>
      <c r="D9" s="31">
        <v>8128</v>
      </c>
      <c r="E9" s="31">
        <v>7051</v>
      </c>
    </row>
    <row r="10" spans="1:5" ht="15" customHeight="1" x14ac:dyDescent="0.15">
      <c r="A10" s="551"/>
      <c r="B10" s="11" t="s">
        <v>574</v>
      </c>
      <c r="C10" s="31">
        <v>270</v>
      </c>
      <c r="D10" s="31">
        <v>128</v>
      </c>
      <c r="E10" s="31">
        <v>110</v>
      </c>
    </row>
    <row r="11" spans="1:5" ht="15" customHeight="1" x14ac:dyDescent="0.15">
      <c r="A11" s="551"/>
      <c r="B11" s="11" t="s">
        <v>597</v>
      </c>
      <c r="C11" s="31">
        <v>9</v>
      </c>
      <c r="D11" s="31">
        <v>24</v>
      </c>
      <c r="E11" s="31">
        <v>31</v>
      </c>
    </row>
    <row r="12" spans="1:5" ht="15" customHeight="1" x14ac:dyDescent="0.15">
      <c r="A12" s="551"/>
      <c r="B12" s="11" t="s">
        <v>598</v>
      </c>
      <c r="C12" s="31">
        <v>363</v>
      </c>
      <c r="D12" s="31">
        <v>347</v>
      </c>
      <c r="E12" s="31">
        <v>333</v>
      </c>
    </row>
    <row r="13" spans="1:5" ht="15" customHeight="1" x14ac:dyDescent="0.15">
      <c r="A13" s="551"/>
      <c r="B13" s="371" t="s">
        <v>599</v>
      </c>
      <c r="C13" s="31">
        <v>47</v>
      </c>
      <c r="D13" s="31">
        <v>340</v>
      </c>
      <c r="E13" s="31">
        <v>287</v>
      </c>
    </row>
    <row r="14" spans="1:5" ht="15" customHeight="1" x14ac:dyDescent="0.15">
      <c r="A14" s="552"/>
      <c r="B14" s="369" t="s">
        <v>600</v>
      </c>
      <c r="C14" s="31">
        <f>SUM(C8:C13)</f>
        <v>21828</v>
      </c>
      <c r="D14" s="31">
        <f>SUM(D8:D13)</f>
        <v>21146</v>
      </c>
      <c r="E14" s="31">
        <f>SUM(E8:E13)</f>
        <v>19739</v>
      </c>
    </row>
    <row r="15" spans="1:5" ht="15" customHeight="1" x14ac:dyDescent="0.15">
      <c r="A15" s="539" t="s">
        <v>601</v>
      </c>
      <c r="B15" s="540"/>
      <c r="C15" s="34">
        <v>114</v>
      </c>
      <c r="D15" s="34">
        <v>126</v>
      </c>
      <c r="E15" s="34">
        <v>161</v>
      </c>
    </row>
    <row r="16" spans="1:5" ht="15" customHeight="1" x14ac:dyDescent="0.15">
      <c r="A16" s="219"/>
      <c r="C16" s="37"/>
      <c r="D16" s="37"/>
      <c r="E16" s="37" t="s">
        <v>610</v>
      </c>
    </row>
  </sheetData>
  <mergeCells count="5">
    <mergeCell ref="A5:B5"/>
    <mergeCell ref="A6:B6"/>
    <mergeCell ref="A7:B7"/>
    <mergeCell ref="A8:A14"/>
    <mergeCell ref="A15:B15"/>
  </mergeCells>
  <phoneticPr fontId="2"/>
  <hyperlinks>
    <hyperlink ref="A1" location="目次!A1" display="目次へもどる" xr:uid="{387D7F4C-B4E1-4052-9719-A73BCA9AFE4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44DA9-FB56-42F0-B846-1B45CDD08CFA}">
  <sheetPr codeName="Sheet40"/>
  <dimension ref="A1:G10"/>
  <sheetViews>
    <sheetView zoomScale="110" zoomScaleNormal="110" workbookViewId="0"/>
  </sheetViews>
  <sheetFormatPr defaultColWidth="9.625" defaultRowHeight="15" customHeight="1" x14ac:dyDescent="0.15"/>
  <cols>
    <col min="1" max="1" width="11.125" style="25" customWidth="1"/>
    <col min="2" max="7" width="12.625" style="25" customWidth="1"/>
    <col min="8" max="16384" width="9.625" style="25"/>
  </cols>
  <sheetData>
    <row r="1" spans="1:7" ht="15" customHeight="1" x14ac:dyDescent="0.15">
      <c r="A1" s="428" t="s">
        <v>793</v>
      </c>
    </row>
    <row r="3" spans="1:7" ht="15" customHeight="1" x14ac:dyDescent="0.15">
      <c r="A3" s="1" t="s">
        <v>629</v>
      </c>
    </row>
    <row r="4" spans="1:7" ht="15" customHeight="1" x14ac:dyDescent="0.15">
      <c r="A4" s="25" t="s">
        <v>630</v>
      </c>
      <c r="G4" s="5" t="s">
        <v>27</v>
      </c>
    </row>
    <row r="5" spans="1:7" ht="15" customHeight="1" x14ac:dyDescent="0.15">
      <c r="A5" s="438" t="s">
        <v>631</v>
      </c>
      <c r="B5" s="558" t="s">
        <v>632</v>
      </c>
      <c r="C5" s="488" t="s">
        <v>633</v>
      </c>
      <c r="D5" s="458" t="s">
        <v>634</v>
      </c>
      <c r="E5" s="439" t="s">
        <v>635</v>
      </c>
      <c r="F5" s="444"/>
      <c r="G5" s="437" t="s">
        <v>636</v>
      </c>
    </row>
    <row r="6" spans="1:7" ht="15" customHeight="1" x14ac:dyDescent="0.15">
      <c r="A6" s="557"/>
      <c r="B6" s="559"/>
      <c r="C6" s="445"/>
      <c r="D6" s="445"/>
      <c r="E6" s="89" t="s">
        <v>637</v>
      </c>
      <c r="F6" s="89" t="s">
        <v>638</v>
      </c>
      <c r="G6" s="441"/>
    </row>
    <row r="7" spans="1:7" ht="15" customHeight="1" x14ac:dyDescent="0.15">
      <c r="A7" s="374" t="s">
        <v>639</v>
      </c>
      <c r="B7" s="375">
        <v>75155</v>
      </c>
      <c r="C7" s="376">
        <v>301</v>
      </c>
      <c r="D7" s="376">
        <v>250</v>
      </c>
      <c r="E7" s="376">
        <v>5947</v>
      </c>
      <c r="F7" s="376">
        <v>1562</v>
      </c>
      <c r="G7" s="81">
        <v>450</v>
      </c>
    </row>
    <row r="8" spans="1:7" ht="15" customHeight="1" x14ac:dyDescent="0.15">
      <c r="A8" s="86" t="s">
        <v>550</v>
      </c>
      <c r="B8" s="375">
        <v>103178</v>
      </c>
      <c r="C8" s="376">
        <v>303</v>
      </c>
      <c r="D8" s="376">
        <v>341</v>
      </c>
      <c r="E8" s="376">
        <v>6098</v>
      </c>
      <c r="F8" s="376">
        <v>2172</v>
      </c>
      <c r="G8" s="81">
        <v>459</v>
      </c>
    </row>
    <row r="9" spans="1:7" ht="15" customHeight="1" x14ac:dyDescent="0.15">
      <c r="A9" s="86" t="s">
        <v>191</v>
      </c>
      <c r="B9" s="375">
        <v>116952</v>
      </c>
      <c r="C9" s="376">
        <v>304</v>
      </c>
      <c r="D9" s="376">
        <v>385</v>
      </c>
      <c r="E9" s="376">
        <v>5911</v>
      </c>
      <c r="F9" s="376">
        <v>3330</v>
      </c>
      <c r="G9" s="81">
        <v>381</v>
      </c>
    </row>
    <row r="10" spans="1:7" ht="15" customHeight="1" x14ac:dyDescent="0.15">
      <c r="A10" s="21" t="s">
        <v>640</v>
      </c>
      <c r="B10" s="21"/>
      <c r="C10" s="21"/>
      <c r="D10" s="21"/>
      <c r="E10" s="21"/>
      <c r="F10" s="21"/>
      <c r="G10" s="22" t="s">
        <v>641</v>
      </c>
    </row>
  </sheetData>
  <mergeCells count="6">
    <mergeCell ref="G5:G6"/>
    <mergeCell ref="A5:A6"/>
    <mergeCell ref="B5:B6"/>
    <mergeCell ref="C5:C6"/>
    <mergeCell ref="D5:D6"/>
    <mergeCell ref="E5:F5"/>
  </mergeCells>
  <phoneticPr fontId="2"/>
  <hyperlinks>
    <hyperlink ref="A1" location="目次!A1" display="目次へもどる" xr:uid="{F2127DB4-ABBC-4BE3-8398-D593EBB0C6AA}"/>
  </hyperlinks>
  <printOptions horizontalCentered="1"/>
  <pageMargins left="0.74803149606299213" right="0.74803149606299213" top="0.78740157480314965" bottom="0.78740157480314965" header="0.51181102362204722" footer="0.51181102362204722"/>
  <pageSetup paperSize="9" scale="125" orientation="landscape" cellComments="atEnd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2C38F-4F38-4046-8CE5-DF7C73F9DAD5}">
  <sheetPr codeName="Sheet41"/>
  <dimension ref="A1:I9"/>
  <sheetViews>
    <sheetView zoomScale="110" zoomScaleNormal="110" workbookViewId="0"/>
  </sheetViews>
  <sheetFormatPr defaultColWidth="9.625" defaultRowHeight="15" customHeight="1" x14ac:dyDescent="0.15"/>
  <cols>
    <col min="1" max="1" width="11.125" style="25" customWidth="1"/>
    <col min="2" max="2" width="10" style="25" customWidth="1"/>
    <col min="3" max="4" width="9.375" style="25" customWidth="1"/>
    <col min="5" max="9" width="9.25" style="25" customWidth="1"/>
    <col min="10" max="16384" width="9.625" style="25"/>
  </cols>
  <sheetData>
    <row r="1" spans="1:9" ht="15" customHeight="1" x14ac:dyDescent="0.15">
      <c r="A1" s="428" t="s">
        <v>793</v>
      </c>
    </row>
    <row r="3" spans="1:9" ht="15" customHeight="1" x14ac:dyDescent="0.15">
      <c r="A3" s="25" t="s">
        <v>642</v>
      </c>
      <c r="I3" s="5" t="s">
        <v>27</v>
      </c>
    </row>
    <row r="4" spans="1:9" ht="15" customHeight="1" x14ac:dyDescent="0.15">
      <c r="A4" s="433" t="s">
        <v>631</v>
      </c>
      <c r="B4" s="558" t="s">
        <v>643</v>
      </c>
      <c r="C4" s="561" t="s">
        <v>644</v>
      </c>
      <c r="D4" s="457" t="s">
        <v>645</v>
      </c>
      <c r="E4" s="457" t="s">
        <v>646</v>
      </c>
      <c r="F4" s="457"/>
      <c r="G4" s="457"/>
      <c r="H4" s="439" t="s">
        <v>647</v>
      </c>
      <c r="I4" s="440"/>
    </row>
    <row r="5" spans="1:9" ht="30" customHeight="1" x14ac:dyDescent="0.15">
      <c r="A5" s="560"/>
      <c r="B5" s="559"/>
      <c r="C5" s="561"/>
      <c r="D5" s="457"/>
      <c r="E5" s="89" t="s">
        <v>648</v>
      </c>
      <c r="F5" s="89" t="s">
        <v>649</v>
      </c>
      <c r="G5" s="377" t="s">
        <v>650</v>
      </c>
      <c r="H5" s="89" t="s">
        <v>651</v>
      </c>
      <c r="I5" s="254" t="s">
        <v>652</v>
      </c>
    </row>
    <row r="6" spans="1:9" ht="15" customHeight="1" x14ac:dyDescent="0.15">
      <c r="A6" s="374" t="s">
        <v>653</v>
      </c>
      <c r="B6" s="375">
        <v>59550</v>
      </c>
      <c r="C6" s="69">
        <v>79</v>
      </c>
      <c r="D6" s="378">
        <v>5947</v>
      </c>
      <c r="E6" s="376">
        <v>5038</v>
      </c>
      <c r="F6" s="376">
        <v>2249</v>
      </c>
      <c r="G6" s="376">
        <v>4747</v>
      </c>
      <c r="H6" s="376">
        <v>41562</v>
      </c>
      <c r="I6" s="376">
        <v>405</v>
      </c>
    </row>
    <row r="7" spans="1:9" ht="15" customHeight="1" x14ac:dyDescent="0.15">
      <c r="A7" s="86" t="s">
        <v>550</v>
      </c>
      <c r="B7" s="375">
        <v>72934</v>
      </c>
      <c r="C7" s="69">
        <v>70.8</v>
      </c>
      <c r="D7" s="378">
        <v>6098</v>
      </c>
      <c r="E7" s="376">
        <v>3317</v>
      </c>
      <c r="F7" s="376">
        <v>2428</v>
      </c>
      <c r="G7" s="376">
        <v>5169</v>
      </c>
      <c r="H7" s="376">
        <v>54532</v>
      </c>
      <c r="I7" s="376">
        <v>298</v>
      </c>
    </row>
    <row r="8" spans="1:9" ht="15" customHeight="1" x14ac:dyDescent="0.15">
      <c r="A8" s="361" t="s">
        <v>191</v>
      </c>
      <c r="B8" s="379">
        <v>95073</v>
      </c>
      <c r="C8" s="72">
        <v>81.599999999999994</v>
      </c>
      <c r="D8" s="380">
        <v>5911</v>
      </c>
      <c r="E8" s="380">
        <v>2529</v>
      </c>
      <c r="F8" s="380">
        <v>2402</v>
      </c>
      <c r="G8" s="380">
        <v>4765</v>
      </c>
      <c r="H8" s="380">
        <v>77518</v>
      </c>
      <c r="I8" s="380">
        <v>653</v>
      </c>
    </row>
    <row r="9" spans="1:9" ht="15" customHeight="1" x14ac:dyDescent="0.15">
      <c r="I9" s="37" t="s">
        <v>641</v>
      </c>
    </row>
  </sheetData>
  <mergeCells count="6">
    <mergeCell ref="H4:I4"/>
    <mergeCell ref="A4:A5"/>
    <mergeCell ref="B4:B5"/>
    <mergeCell ref="C4:C5"/>
    <mergeCell ref="D4:D5"/>
    <mergeCell ref="E4:G4"/>
  </mergeCells>
  <phoneticPr fontId="2"/>
  <hyperlinks>
    <hyperlink ref="A1" location="目次!A1" display="目次へもどる" xr:uid="{3582BF85-56A2-4198-AA2C-3D7AE5985E0E}"/>
  </hyperlinks>
  <printOptions horizontalCentered="1"/>
  <pageMargins left="0.74803149606299213" right="0.74803149606299213" top="0.78740157480314965" bottom="0.78740157480314965" header="0.51181102362204722" footer="0.51181102362204722"/>
  <pageSetup paperSize="9" scale="125" orientation="landscape" cellComments="atEnd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3681-7733-47F7-8E54-7FD2DAA959D5}">
  <sheetPr codeName="Sheet42"/>
  <dimension ref="A1:F34"/>
  <sheetViews>
    <sheetView zoomScale="110" zoomScaleNormal="110" workbookViewId="0"/>
  </sheetViews>
  <sheetFormatPr defaultColWidth="9.875" defaultRowHeight="15" customHeight="1" x14ac:dyDescent="0.15"/>
  <cols>
    <col min="1" max="1" width="11.125" style="23" customWidth="1"/>
    <col min="2" max="2" width="22.625" style="23" customWidth="1"/>
    <col min="3" max="4" width="13.625" style="23" customWidth="1"/>
    <col min="5" max="5" width="12.625" style="23" customWidth="1"/>
    <col min="6" max="6" width="12.625" style="381" customWidth="1"/>
    <col min="7" max="16384" width="9.875" style="23"/>
  </cols>
  <sheetData>
    <row r="1" spans="1:6" ht="15" customHeight="1" x14ac:dyDescent="0.15">
      <c r="A1" s="428" t="s">
        <v>793</v>
      </c>
    </row>
    <row r="3" spans="1:6" ht="15" customHeight="1" x14ac:dyDescent="0.15">
      <c r="A3" s="1" t="s">
        <v>654</v>
      </c>
      <c r="C3" s="87"/>
    </row>
    <row r="4" spans="1:6" s="25" customFormat="1" ht="15" customHeight="1" x14ac:dyDescent="0.15">
      <c r="F4" s="318"/>
    </row>
    <row r="5" spans="1:6" s="9" customFormat="1" ht="15" customHeight="1" x14ac:dyDescent="0.15">
      <c r="A5" s="8" t="s">
        <v>655</v>
      </c>
      <c r="B5" s="7" t="s">
        <v>656</v>
      </c>
      <c r="C5" s="89" t="s">
        <v>657</v>
      </c>
      <c r="D5" s="89" t="s">
        <v>658</v>
      </c>
      <c r="E5" s="526" t="s">
        <v>659</v>
      </c>
      <c r="F5" s="562"/>
    </row>
    <row r="6" spans="1:6" s="25" customFormat="1" ht="15" customHeight="1" x14ac:dyDescent="0.15">
      <c r="A6" s="9" t="s">
        <v>660</v>
      </c>
      <c r="B6" s="382" t="s">
        <v>661</v>
      </c>
      <c r="C6" s="9" t="s">
        <v>662</v>
      </c>
      <c r="D6" s="383">
        <v>4.25</v>
      </c>
      <c r="E6" s="79" t="s">
        <v>663</v>
      </c>
      <c r="F6" s="313">
        <v>14900</v>
      </c>
    </row>
    <row r="7" spans="1:6" s="25" customFormat="1" ht="15" customHeight="1" x14ac:dyDescent="0.15">
      <c r="A7" s="9" t="s">
        <v>664</v>
      </c>
      <c r="B7" s="382" t="s">
        <v>665</v>
      </c>
      <c r="C7" s="9" t="s">
        <v>666</v>
      </c>
      <c r="D7" s="383">
        <v>2.4500000000000002</v>
      </c>
      <c r="E7" s="79" t="s">
        <v>663</v>
      </c>
      <c r="F7" s="313">
        <v>8600</v>
      </c>
    </row>
    <row r="8" spans="1:6" s="25" customFormat="1" ht="15" customHeight="1" x14ac:dyDescent="0.15">
      <c r="A8" s="9" t="s">
        <v>667</v>
      </c>
      <c r="B8" s="382" t="s">
        <v>668</v>
      </c>
      <c r="C8" s="9" t="s">
        <v>669</v>
      </c>
      <c r="D8" s="383">
        <v>2.76</v>
      </c>
      <c r="E8" s="79" t="s">
        <v>663</v>
      </c>
      <c r="F8" s="313">
        <v>9700</v>
      </c>
    </row>
    <row r="9" spans="1:6" s="25" customFormat="1" ht="15" customHeight="1" x14ac:dyDescent="0.15">
      <c r="A9" s="9" t="s">
        <v>670</v>
      </c>
      <c r="B9" s="382" t="s">
        <v>671</v>
      </c>
      <c r="C9" s="9" t="s">
        <v>672</v>
      </c>
      <c r="D9" s="383">
        <v>5.84</v>
      </c>
      <c r="E9" s="79" t="s">
        <v>673</v>
      </c>
      <c r="F9" s="313">
        <v>16900</v>
      </c>
    </row>
    <row r="10" spans="1:6" s="25" customFormat="1" ht="15" customHeight="1" x14ac:dyDescent="0.15">
      <c r="A10" s="9"/>
      <c r="B10" s="382"/>
      <c r="C10" s="9"/>
      <c r="D10" s="383"/>
      <c r="E10" s="79" t="s">
        <v>674</v>
      </c>
      <c r="F10" s="313">
        <v>600</v>
      </c>
    </row>
    <row r="11" spans="1:6" s="25" customFormat="1" ht="15" customHeight="1" x14ac:dyDescent="0.15">
      <c r="A11" s="9" t="s">
        <v>675</v>
      </c>
      <c r="B11" s="382" t="s">
        <v>676</v>
      </c>
      <c r="C11" s="9" t="s">
        <v>677</v>
      </c>
      <c r="D11" s="383">
        <v>3.71</v>
      </c>
      <c r="E11" s="79" t="s">
        <v>678</v>
      </c>
      <c r="F11" s="313">
        <v>7700</v>
      </c>
    </row>
    <row r="12" spans="1:6" s="25" customFormat="1" ht="15" customHeight="1" x14ac:dyDescent="0.15">
      <c r="A12" s="9"/>
      <c r="B12" s="382"/>
      <c r="C12" s="9"/>
      <c r="D12" s="383"/>
      <c r="E12" s="79" t="s">
        <v>663</v>
      </c>
      <c r="F12" s="313">
        <v>4000</v>
      </c>
    </row>
    <row r="13" spans="1:6" s="25" customFormat="1" ht="15" customHeight="1" x14ac:dyDescent="0.15">
      <c r="A13" s="9" t="s">
        <v>679</v>
      </c>
      <c r="B13" s="382" t="s">
        <v>680</v>
      </c>
      <c r="C13" s="9" t="s">
        <v>681</v>
      </c>
      <c r="D13" s="383">
        <v>4.6447000000000003</v>
      </c>
      <c r="E13" s="79" t="s">
        <v>678</v>
      </c>
      <c r="F13" s="313">
        <v>7900</v>
      </c>
    </row>
    <row r="14" spans="1:6" s="25" customFormat="1" ht="15" customHeight="1" x14ac:dyDescent="0.15">
      <c r="A14" s="9"/>
      <c r="B14" s="382"/>
      <c r="C14" s="9"/>
      <c r="D14" s="383"/>
      <c r="E14" s="79" t="s">
        <v>663</v>
      </c>
      <c r="F14" s="313">
        <v>7100</v>
      </c>
    </row>
    <row r="15" spans="1:6" s="25" customFormat="1" ht="15" customHeight="1" x14ac:dyDescent="0.15">
      <c r="A15" s="9" t="s">
        <v>682</v>
      </c>
      <c r="B15" s="382" t="s">
        <v>683</v>
      </c>
      <c r="C15" s="9" t="s">
        <v>684</v>
      </c>
      <c r="D15" s="383">
        <v>4.72</v>
      </c>
      <c r="E15" s="79" t="s">
        <v>663</v>
      </c>
      <c r="F15" s="313">
        <v>16500</v>
      </c>
    </row>
    <row r="16" spans="1:6" s="25" customFormat="1" ht="15" customHeight="1" x14ac:dyDescent="0.15">
      <c r="A16" s="9" t="s">
        <v>685</v>
      </c>
      <c r="B16" s="382" t="s">
        <v>686</v>
      </c>
      <c r="C16" s="9" t="s">
        <v>687</v>
      </c>
      <c r="D16" s="383">
        <v>4.5442999999999998</v>
      </c>
      <c r="E16" s="79" t="s">
        <v>663</v>
      </c>
      <c r="F16" s="313">
        <v>16000</v>
      </c>
    </row>
    <row r="17" spans="1:6" s="25" customFormat="1" ht="15" customHeight="1" x14ac:dyDescent="0.15">
      <c r="A17" s="9" t="s">
        <v>688</v>
      </c>
      <c r="B17" s="382" t="s">
        <v>689</v>
      </c>
      <c r="C17" s="9" t="s">
        <v>690</v>
      </c>
      <c r="D17" s="383">
        <v>6.1638999999999999</v>
      </c>
      <c r="E17" s="79" t="s">
        <v>678</v>
      </c>
      <c r="F17" s="313">
        <v>18500</v>
      </c>
    </row>
    <row r="18" spans="1:6" s="25" customFormat="1" ht="15" customHeight="1" x14ac:dyDescent="0.15">
      <c r="A18" s="9" t="s">
        <v>691</v>
      </c>
      <c r="B18" s="382" t="s">
        <v>692</v>
      </c>
      <c r="C18" s="9" t="s">
        <v>693</v>
      </c>
      <c r="D18" s="383">
        <v>4.0231000000000003</v>
      </c>
      <c r="E18" s="79" t="s">
        <v>678</v>
      </c>
      <c r="F18" s="313">
        <v>12100</v>
      </c>
    </row>
    <row r="19" spans="1:6" s="25" customFormat="1" ht="15" customHeight="1" x14ac:dyDescent="0.15">
      <c r="A19" s="9" t="s">
        <v>694</v>
      </c>
      <c r="B19" s="382" t="s">
        <v>695</v>
      </c>
      <c r="C19" s="9" t="s">
        <v>696</v>
      </c>
      <c r="D19" s="383">
        <v>4.0639000000000003</v>
      </c>
      <c r="E19" s="79" t="s">
        <v>678</v>
      </c>
      <c r="F19" s="313">
        <v>12200</v>
      </c>
    </row>
    <row r="20" spans="1:6" s="25" customFormat="1" ht="15" customHeight="1" x14ac:dyDescent="0.15">
      <c r="A20" s="9" t="s">
        <v>697</v>
      </c>
      <c r="B20" s="382" t="s">
        <v>698</v>
      </c>
      <c r="C20" s="9" t="s">
        <v>699</v>
      </c>
      <c r="D20" s="383">
        <v>4.1582999999999997</v>
      </c>
      <c r="E20" s="79" t="s">
        <v>678</v>
      </c>
      <c r="F20" s="313">
        <v>12500</v>
      </c>
    </row>
    <row r="21" spans="1:6" s="25" customFormat="1" ht="15" customHeight="1" x14ac:dyDescent="0.15">
      <c r="A21" s="9" t="s">
        <v>700</v>
      </c>
      <c r="B21" s="382" t="s">
        <v>701</v>
      </c>
      <c r="C21" s="9" t="s">
        <v>702</v>
      </c>
      <c r="D21" s="383">
        <v>1.7036</v>
      </c>
      <c r="E21" s="79" t="s">
        <v>663</v>
      </c>
      <c r="F21" s="313">
        <v>1900</v>
      </c>
    </row>
    <row r="22" spans="1:6" s="25" customFormat="1" ht="15" customHeight="1" x14ac:dyDescent="0.15">
      <c r="B22" s="382"/>
      <c r="C22" s="9"/>
      <c r="D22" s="383"/>
      <c r="E22" s="79" t="s">
        <v>678</v>
      </c>
      <c r="F22" s="313">
        <v>3500</v>
      </c>
    </row>
    <row r="23" spans="1:6" s="25" customFormat="1" ht="15" customHeight="1" x14ac:dyDescent="0.15">
      <c r="A23" s="9" t="s">
        <v>703</v>
      </c>
      <c r="B23" s="382" t="s">
        <v>704</v>
      </c>
      <c r="C23" s="9" t="s">
        <v>705</v>
      </c>
      <c r="D23" s="383">
        <v>5.0507999999999997</v>
      </c>
      <c r="E23" s="79" t="s">
        <v>663</v>
      </c>
      <c r="F23" s="313">
        <v>17700</v>
      </c>
    </row>
    <row r="24" spans="1:6" s="25" customFormat="1" ht="15" customHeight="1" x14ac:dyDescent="0.15">
      <c r="A24" s="9" t="s">
        <v>706</v>
      </c>
      <c r="B24" s="382" t="s">
        <v>707</v>
      </c>
      <c r="C24" s="9" t="s">
        <v>708</v>
      </c>
      <c r="D24" s="383">
        <v>5.5518000000000001</v>
      </c>
      <c r="E24" s="79" t="s">
        <v>663</v>
      </c>
      <c r="F24" s="313">
        <v>11300</v>
      </c>
    </row>
    <row r="25" spans="1:6" s="25" customFormat="1" ht="15" customHeight="1" x14ac:dyDescent="0.15">
      <c r="A25" s="9"/>
      <c r="B25" s="382"/>
      <c r="C25" s="9"/>
      <c r="D25" s="383"/>
      <c r="E25" s="79" t="s">
        <v>678</v>
      </c>
      <c r="F25" s="313">
        <v>7000</v>
      </c>
    </row>
    <row r="26" spans="1:6" s="25" customFormat="1" ht="15" customHeight="1" x14ac:dyDescent="0.15">
      <c r="A26" s="9" t="s">
        <v>709</v>
      </c>
      <c r="B26" s="382" t="s">
        <v>710</v>
      </c>
      <c r="C26" s="9" t="s">
        <v>711</v>
      </c>
      <c r="D26" s="383">
        <v>0.98629999999999995</v>
      </c>
      <c r="E26" s="79" t="s">
        <v>712</v>
      </c>
      <c r="F26" s="313">
        <v>3000</v>
      </c>
    </row>
    <row r="27" spans="1:6" s="25" customFormat="1" ht="15" customHeight="1" x14ac:dyDescent="0.15">
      <c r="A27" s="9" t="s">
        <v>713</v>
      </c>
      <c r="B27" s="382" t="s">
        <v>714</v>
      </c>
      <c r="C27" s="9" t="s">
        <v>715</v>
      </c>
      <c r="D27" s="383">
        <v>1.3089999999999999</v>
      </c>
      <c r="E27" s="79" t="s">
        <v>712</v>
      </c>
      <c r="F27" s="313">
        <v>4000</v>
      </c>
    </row>
    <row r="28" spans="1:6" s="25" customFormat="1" ht="15" customHeight="1" x14ac:dyDescent="0.15">
      <c r="A28" s="9" t="s">
        <v>716</v>
      </c>
      <c r="B28" s="382" t="s">
        <v>717</v>
      </c>
      <c r="C28" s="9" t="s">
        <v>718</v>
      </c>
      <c r="D28" s="383">
        <v>1.1706000000000001</v>
      </c>
      <c r="E28" s="79" t="s">
        <v>663</v>
      </c>
      <c r="F28" s="313">
        <v>4100</v>
      </c>
    </row>
    <row r="29" spans="1:6" s="25" customFormat="1" ht="15" customHeight="1" x14ac:dyDescent="0.15">
      <c r="A29" s="9" t="s">
        <v>719</v>
      </c>
      <c r="B29" s="382" t="s">
        <v>720</v>
      </c>
      <c r="C29" s="9" t="s">
        <v>721</v>
      </c>
      <c r="D29" s="383">
        <v>1.5526</v>
      </c>
      <c r="E29" s="79" t="s">
        <v>712</v>
      </c>
      <c r="F29" s="313">
        <v>4700</v>
      </c>
    </row>
    <row r="30" spans="1:6" s="25" customFormat="1" ht="15" customHeight="1" x14ac:dyDescent="0.15">
      <c r="A30" s="9" t="s">
        <v>722</v>
      </c>
      <c r="B30" s="382" t="s">
        <v>723</v>
      </c>
      <c r="C30" s="9" t="s">
        <v>724</v>
      </c>
      <c r="D30" s="383">
        <v>2.1436000000000002</v>
      </c>
      <c r="E30" s="79" t="s">
        <v>712</v>
      </c>
      <c r="F30" s="314">
        <v>6400</v>
      </c>
    </row>
    <row r="31" spans="1:6" s="25" customFormat="1" ht="15" customHeight="1" x14ac:dyDescent="0.15">
      <c r="A31" s="384" t="s">
        <v>725</v>
      </c>
      <c r="B31" s="385" t="s">
        <v>726</v>
      </c>
      <c r="C31" s="386" t="s">
        <v>727</v>
      </c>
      <c r="D31" s="387">
        <v>70.796499999999995</v>
      </c>
      <c r="E31" s="388" t="s">
        <v>663</v>
      </c>
      <c r="F31" s="389">
        <v>111800</v>
      </c>
    </row>
    <row r="32" spans="1:6" s="25" customFormat="1" ht="15" customHeight="1" x14ac:dyDescent="0.15">
      <c r="A32" s="390"/>
      <c r="B32" s="385"/>
      <c r="C32" s="390"/>
      <c r="D32" s="391"/>
      <c r="E32" s="388" t="s">
        <v>678</v>
      </c>
      <c r="F32" s="389">
        <v>116400</v>
      </c>
    </row>
    <row r="33" spans="1:6" s="25" customFormat="1" ht="15" customHeight="1" x14ac:dyDescent="0.15">
      <c r="A33" s="392"/>
      <c r="B33" s="393"/>
      <c r="C33" s="392"/>
      <c r="D33" s="394"/>
      <c r="E33" s="395" t="s">
        <v>674</v>
      </c>
      <c r="F33" s="396">
        <v>600</v>
      </c>
    </row>
    <row r="34" spans="1:6" s="25" customFormat="1" ht="15" customHeight="1" x14ac:dyDescent="0.15">
      <c r="F34" s="37" t="s">
        <v>471</v>
      </c>
    </row>
  </sheetData>
  <mergeCells count="1">
    <mergeCell ref="E5:F5"/>
  </mergeCells>
  <phoneticPr fontId="2"/>
  <hyperlinks>
    <hyperlink ref="A1" location="目次!A1" display="目次へもどる" xr:uid="{FE4361AB-A432-482C-974A-7EC94993E67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1EADC-0AD3-406F-A3B7-652C720993D7}">
  <sheetPr codeName="Sheet43"/>
  <dimension ref="A1:F25"/>
  <sheetViews>
    <sheetView zoomScale="110" zoomScaleNormal="110" workbookViewId="0"/>
  </sheetViews>
  <sheetFormatPr defaultColWidth="11" defaultRowHeight="15" customHeight="1" x14ac:dyDescent="0.15"/>
  <cols>
    <col min="1" max="1" width="31.125" style="230" customWidth="1"/>
    <col min="2" max="6" width="11" style="230" customWidth="1"/>
    <col min="7" max="16384" width="11" style="230"/>
  </cols>
  <sheetData>
    <row r="1" spans="1:6" s="25" customFormat="1" ht="15" customHeight="1" x14ac:dyDescent="0.15">
      <c r="A1" s="428" t="s">
        <v>793</v>
      </c>
    </row>
    <row r="2" spans="1:6" s="25" customFormat="1" ht="15" customHeight="1" x14ac:dyDescent="0.15"/>
    <row r="3" spans="1:6" s="25" customFormat="1" ht="15" customHeight="1" x14ac:dyDescent="0.15">
      <c r="A3" s="1" t="s">
        <v>728</v>
      </c>
      <c r="B3" s="397"/>
      <c r="C3" s="397"/>
      <c r="D3" s="397"/>
      <c r="E3" s="397"/>
      <c r="F3" s="397"/>
    </row>
    <row r="4" spans="1:6" s="25" customFormat="1" ht="15" customHeight="1" x14ac:dyDescent="0.15">
      <c r="A4" s="73" t="s">
        <v>729</v>
      </c>
      <c r="F4" s="25" t="s">
        <v>730</v>
      </c>
    </row>
    <row r="5" spans="1:6" s="25" customFormat="1" ht="15" customHeight="1" x14ac:dyDescent="0.15">
      <c r="A5" s="26" t="s">
        <v>731</v>
      </c>
      <c r="B5" s="8" t="s">
        <v>732</v>
      </c>
      <c r="C5" s="7" t="s">
        <v>733</v>
      </c>
      <c r="D5" s="7" t="s">
        <v>734</v>
      </c>
      <c r="E5" s="7" t="s">
        <v>735</v>
      </c>
      <c r="F5" s="7" t="s">
        <v>219</v>
      </c>
    </row>
    <row r="6" spans="1:6" s="25" customFormat="1" ht="15" customHeight="1" x14ac:dyDescent="0.15">
      <c r="A6" s="11" t="s">
        <v>736</v>
      </c>
      <c r="B6" s="398" t="s">
        <v>314</v>
      </c>
      <c r="C6" s="398" t="s">
        <v>314</v>
      </c>
      <c r="D6" s="398" t="s">
        <v>314</v>
      </c>
      <c r="E6" s="398" t="s">
        <v>314</v>
      </c>
      <c r="F6" s="398" t="s">
        <v>314</v>
      </c>
    </row>
    <row r="7" spans="1:6" s="25" customFormat="1" ht="15" customHeight="1" x14ac:dyDescent="0.15">
      <c r="A7" s="11" t="s">
        <v>737</v>
      </c>
      <c r="B7" s="398" t="s">
        <v>314</v>
      </c>
      <c r="C7" s="398" t="s">
        <v>314</v>
      </c>
      <c r="D7" s="81">
        <v>2</v>
      </c>
      <c r="E7" s="399">
        <v>17</v>
      </c>
      <c r="F7" s="399">
        <v>19</v>
      </c>
    </row>
    <row r="8" spans="1:6" s="25" customFormat="1" ht="15" customHeight="1" x14ac:dyDescent="0.15">
      <c r="A8" s="11" t="s">
        <v>738</v>
      </c>
      <c r="B8" s="398" t="s">
        <v>314</v>
      </c>
      <c r="C8" s="398" t="s">
        <v>314</v>
      </c>
      <c r="D8" s="81">
        <v>2</v>
      </c>
      <c r="E8" s="398" t="s">
        <v>314</v>
      </c>
      <c r="F8" s="81">
        <v>2</v>
      </c>
    </row>
    <row r="9" spans="1:6" s="25" customFormat="1" ht="15" customHeight="1" x14ac:dyDescent="0.15">
      <c r="A9" s="11" t="s">
        <v>739</v>
      </c>
      <c r="B9" s="399">
        <v>1</v>
      </c>
      <c r="C9" s="399">
        <v>1</v>
      </c>
      <c r="D9" s="81">
        <v>12</v>
      </c>
      <c r="E9" s="398" t="s">
        <v>314</v>
      </c>
      <c r="F9" s="81">
        <v>14</v>
      </c>
    </row>
    <row r="10" spans="1:6" s="25" customFormat="1" ht="15" customHeight="1" x14ac:dyDescent="0.15">
      <c r="A10" s="11" t="s">
        <v>740</v>
      </c>
      <c r="B10" s="398" t="s">
        <v>314</v>
      </c>
      <c r="C10" s="398" t="s">
        <v>314</v>
      </c>
      <c r="D10" s="81">
        <v>3</v>
      </c>
      <c r="E10" s="398" t="s">
        <v>314</v>
      </c>
      <c r="F10" s="81">
        <v>3</v>
      </c>
    </row>
    <row r="11" spans="1:6" s="25" customFormat="1" ht="15" customHeight="1" x14ac:dyDescent="0.15">
      <c r="A11" s="16" t="s">
        <v>741</v>
      </c>
      <c r="B11" s="398" t="s">
        <v>314</v>
      </c>
      <c r="C11" s="398" t="s">
        <v>314</v>
      </c>
      <c r="D11" s="81">
        <v>9</v>
      </c>
      <c r="E11" s="398" t="s">
        <v>314</v>
      </c>
      <c r="F11" s="81">
        <v>9</v>
      </c>
    </row>
    <row r="12" spans="1:6" s="25" customFormat="1" ht="15" customHeight="1" x14ac:dyDescent="0.15">
      <c r="A12" s="11" t="s">
        <v>742</v>
      </c>
      <c r="B12" s="398" t="s">
        <v>314</v>
      </c>
      <c r="C12" s="81">
        <v>1</v>
      </c>
      <c r="D12" s="81">
        <v>7</v>
      </c>
      <c r="E12" s="398" t="s">
        <v>314</v>
      </c>
      <c r="F12" s="81">
        <v>8</v>
      </c>
    </row>
    <row r="13" spans="1:6" s="25" customFormat="1" ht="15" customHeight="1" x14ac:dyDescent="0.15">
      <c r="A13" s="11" t="s">
        <v>743</v>
      </c>
      <c r="B13" s="398" t="s">
        <v>314</v>
      </c>
      <c r="C13" s="398" t="s">
        <v>314</v>
      </c>
      <c r="D13" s="81">
        <v>14</v>
      </c>
      <c r="E13" s="398" t="s">
        <v>314</v>
      </c>
      <c r="F13" s="81">
        <v>14</v>
      </c>
    </row>
    <row r="14" spans="1:6" s="25" customFormat="1" ht="15" customHeight="1" x14ac:dyDescent="0.15">
      <c r="A14" s="11" t="s">
        <v>744</v>
      </c>
      <c r="B14" s="398" t="s">
        <v>314</v>
      </c>
      <c r="C14" s="398" t="s">
        <v>314</v>
      </c>
      <c r="D14" s="82" t="s">
        <v>745</v>
      </c>
      <c r="E14" s="398" t="s">
        <v>314</v>
      </c>
      <c r="F14" s="398" t="s">
        <v>314</v>
      </c>
    </row>
    <row r="15" spans="1:6" s="25" customFormat="1" ht="15" customHeight="1" x14ac:dyDescent="0.15">
      <c r="A15" s="11" t="s">
        <v>746</v>
      </c>
      <c r="B15" s="398" t="s">
        <v>314</v>
      </c>
      <c r="C15" s="398" t="s">
        <v>314</v>
      </c>
      <c r="D15" s="81">
        <v>2</v>
      </c>
      <c r="E15" s="398" t="s">
        <v>314</v>
      </c>
      <c r="F15" s="81">
        <v>2</v>
      </c>
    </row>
    <row r="16" spans="1:6" s="25" customFormat="1" ht="15" customHeight="1" x14ac:dyDescent="0.15">
      <c r="A16" s="11" t="s">
        <v>747</v>
      </c>
      <c r="B16" s="398" t="s">
        <v>314</v>
      </c>
      <c r="C16" s="81">
        <v>2</v>
      </c>
      <c r="D16" s="81">
        <v>1</v>
      </c>
      <c r="E16" s="398" t="s">
        <v>314</v>
      </c>
      <c r="F16" s="81">
        <v>3</v>
      </c>
    </row>
    <row r="17" spans="1:6" s="25" customFormat="1" ht="15" customHeight="1" x14ac:dyDescent="0.15">
      <c r="A17" s="11" t="s">
        <v>748</v>
      </c>
      <c r="B17" s="398" t="s">
        <v>314</v>
      </c>
      <c r="C17" s="81">
        <v>1</v>
      </c>
      <c r="D17" s="81">
        <v>3</v>
      </c>
      <c r="E17" s="398" t="s">
        <v>314</v>
      </c>
      <c r="F17" s="81">
        <v>4</v>
      </c>
    </row>
    <row r="18" spans="1:6" s="25" customFormat="1" ht="15" customHeight="1" x14ac:dyDescent="0.15">
      <c r="A18" s="11" t="s">
        <v>749</v>
      </c>
      <c r="B18" s="398" t="s">
        <v>314</v>
      </c>
      <c r="C18" s="81">
        <v>1</v>
      </c>
      <c r="D18" s="81">
        <v>2</v>
      </c>
      <c r="E18" s="398" t="s">
        <v>314</v>
      </c>
      <c r="F18" s="81">
        <v>3</v>
      </c>
    </row>
    <row r="19" spans="1:6" s="25" customFormat="1" ht="15" customHeight="1" x14ac:dyDescent="0.15">
      <c r="A19" s="11" t="s">
        <v>750</v>
      </c>
      <c r="B19" s="398" t="s">
        <v>314</v>
      </c>
      <c r="C19" s="398" t="s">
        <v>314</v>
      </c>
      <c r="D19" s="81">
        <v>1</v>
      </c>
      <c r="E19" s="398" t="s">
        <v>314</v>
      </c>
      <c r="F19" s="81">
        <v>1</v>
      </c>
    </row>
    <row r="20" spans="1:6" s="25" customFormat="1" ht="15" customHeight="1" x14ac:dyDescent="0.15">
      <c r="A20" s="11" t="s">
        <v>751</v>
      </c>
      <c r="B20" s="81">
        <v>1</v>
      </c>
      <c r="C20" s="81">
        <v>1</v>
      </c>
      <c r="D20" s="81">
        <v>10</v>
      </c>
      <c r="E20" s="398" t="s">
        <v>314</v>
      </c>
      <c r="F20" s="81">
        <v>12</v>
      </c>
    </row>
    <row r="21" spans="1:6" s="25" customFormat="1" ht="15" customHeight="1" x14ac:dyDescent="0.15">
      <c r="A21" s="400" t="s">
        <v>62</v>
      </c>
      <c r="B21" s="401">
        <f>SUM(B6:B20)</f>
        <v>2</v>
      </c>
      <c r="C21" s="401">
        <f>SUM(C6:C20)</f>
        <v>7</v>
      </c>
      <c r="D21" s="401">
        <f t="shared" ref="D21:F21" si="0">SUM(D6:D20)</f>
        <v>68</v>
      </c>
      <c r="E21" s="401">
        <f t="shared" si="0"/>
        <v>17</v>
      </c>
      <c r="F21" s="401">
        <f t="shared" si="0"/>
        <v>94</v>
      </c>
    </row>
    <row r="22" spans="1:6" s="25" customFormat="1" ht="15" customHeight="1" x14ac:dyDescent="0.15">
      <c r="F22" s="37" t="s">
        <v>752</v>
      </c>
    </row>
    <row r="25" spans="1:6" ht="15" customHeight="1" x14ac:dyDescent="0.15">
      <c r="E25" s="402"/>
    </row>
  </sheetData>
  <phoneticPr fontId="2"/>
  <hyperlinks>
    <hyperlink ref="A1" location="目次!A1" display="目次へもどる" xr:uid="{497061A9-DF11-4189-9B39-104C5F0D17EA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288B4-B2FD-460F-B3DE-81682E689CCD}">
  <sheetPr codeName="Sheet44"/>
  <dimension ref="A1:G16"/>
  <sheetViews>
    <sheetView zoomScale="110" zoomScaleNormal="110" workbookViewId="0"/>
  </sheetViews>
  <sheetFormatPr defaultColWidth="9.625" defaultRowHeight="15.75" customHeight="1" x14ac:dyDescent="0.15"/>
  <cols>
    <col min="1" max="1" width="22.625" style="404" customWidth="1"/>
    <col min="2" max="7" width="10.625" style="404" customWidth="1"/>
    <col min="8" max="16384" width="9.625" style="404"/>
  </cols>
  <sheetData>
    <row r="1" spans="1:7" ht="15" customHeight="1" x14ac:dyDescent="0.15">
      <c r="A1" s="431" t="s">
        <v>793</v>
      </c>
    </row>
    <row r="2" spans="1:7" ht="15" customHeight="1" x14ac:dyDescent="0.15"/>
    <row r="3" spans="1:7" ht="15" customHeight="1" x14ac:dyDescent="0.15">
      <c r="A3" s="403" t="s">
        <v>753</v>
      </c>
    </row>
    <row r="4" spans="1:7" ht="15" customHeight="1" x14ac:dyDescent="0.15">
      <c r="A4" s="404" t="s">
        <v>754</v>
      </c>
      <c r="B4" s="405"/>
      <c r="C4" s="405"/>
      <c r="D4" s="405"/>
      <c r="E4" s="405"/>
      <c r="G4" s="406" t="s">
        <v>27</v>
      </c>
    </row>
    <row r="5" spans="1:7" ht="15" customHeight="1" x14ac:dyDescent="0.15">
      <c r="A5" s="563" t="s">
        <v>475</v>
      </c>
      <c r="B5" s="564" t="s">
        <v>138</v>
      </c>
      <c r="C5" s="565"/>
      <c r="D5" s="566" t="s">
        <v>139</v>
      </c>
      <c r="E5" s="564"/>
      <c r="F5" s="566" t="s">
        <v>140</v>
      </c>
      <c r="G5" s="564"/>
    </row>
    <row r="6" spans="1:7" ht="15" customHeight="1" x14ac:dyDescent="0.15">
      <c r="A6" s="563"/>
      <c r="B6" s="409" t="s">
        <v>755</v>
      </c>
      <c r="C6" s="409" t="s">
        <v>756</v>
      </c>
      <c r="D6" s="409" t="s">
        <v>755</v>
      </c>
      <c r="E6" s="408" t="s">
        <v>756</v>
      </c>
      <c r="F6" s="409" t="s">
        <v>755</v>
      </c>
      <c r="G6" s="408" t="s">
        <v>756</v>
      </c>
    </row>
    <row r="7" spans="1:7" ht="15" customHeight="1" x14ac:dyDescent="0.15">
      <c r="A7" s="410" t="s">
        <v>757</v>
      </c>
      <c r="B7" s="378">
        <v>252</v>
      </c>
      <c r="C7" s="378">
        <v>25384</v>
      </c>
      <c r="D7" s="378">
        <v>185</v>
      </c>
      <c r="E7" s="378">
        <v>30939</v>
      </c>
      <c r="F7" s="378">
        <v>214</v>
      </c>
      <c r="G7" s="378">
        <v>38263</v>
      </c>
    </row>
    <row r="8" spans="1:7" ht="15" customHeight="1" x14ac:dyDescent="0.15">
      <c r="A8" s="411" t="s">
        <v>758</v>
      </c>
      <c r="B8" s="378">
        <v>325</v>
      </c>
      <c r="C8" s="378">
        <v>5180</v>
      </c>
      <c r="D8" s="378">
        <v>425</v>
      </c>
      <c r="E8" s="378">
        <v>6637</v>
      </c>
      <c r="F8" s="378">
        <v>299</v>
      </c>
      <c r="G8" s="378">
        <v>5306</v>
      </c>
    </row>
    <row r="9" spans="1:7" ht="15" customHeight="1" x14ac:dyDescent="0.15">
      <c r="A9" s="411" t="s">
        <v>759</v>
      </c>
      <c r="B9" s="378">
        <v>423</v>
      </c>
      <c r="C9" s="378">
        <v>7687</v>
      </c>
      <c r="D9" s="378">
        <v>516</v>
      </c>
      <c r="E9" s="378">
        <v>9817</v>
      </c>
      <c r="F9" s="378">
        <v>404</v>
      </c>
      <c r="G9" s="378">
        <v>8732</v>
      </c>
    </row>
    <row r="10" spans="1:7" ht="15" customHeight="1" x14ac:dyDescent="0.15">
      <c r="A10" s="410" t="s">
        <v>760</v>
      </c>
      <c r="B10" s="378">
        <v>471</v>
      </c>
      <c r="C10" s="378">
        <v>7701</v>
      </c>
      <c r="D10" s="378">
        <v>346</v>
      </c>
      <c r="E10" s="378">
        <v>6805</v>
      </c>
      <c r="F10" s="378">
        <v>393</v>
      </c>
      <c r="G10" s="378">
        <v>7646</v>
      </c>
    </row>
    <row r="11" spans="1:7" ht="15" customHeight="1" x14ac:dyDescent="0.15">
      <c r="A11" s="410" t="s">
        <v>761</v>
      </c>
      <c r="B11" s="378">
        <v>440</v>
      </c>
      <c r="C11" s="378">
        <v>9649</v>
      </c>
      <c r="D11" s="378">
        <v>435</v>
      </c>
      <c r="E11" s="378">
        <v>9300</v>
      </c>
      <c r="F11" s="378">
        <v>345</v>
      </c>
      <c r="G11" s="378">
        <v>6967</v>
      </c>
    </row>
    <row r="12" spans="1:7" ht="15" customHeight="1" x14ac:dyDescent="0.15">
      <c r="A12" s="411" t="s">
        <v>762</v>
      </c>
      <c r="B12" s="378">
        <v>580</v>
      </c>
      <c r="C12" s="378">
        <v>11946</v>
      </c>
      <c r="D12" s="378">
        <v>598</v>
      </c>
      <c r="E12" s="378">
        <v>13208</v>
      </c>
      <c r="F12" s="378">
        <v>447</v>
      </c>
      <c r="G12" s="378">
        <v>11364</v>
      </c>
    </row>
    <row r="13" spans="1:7" ht="15" customHeight="1" x14ac:dyDescent="0.15">
      <c r="A13" s="410" t="s">
        <v>763</v>
      </c>
      <c r="B13" s="378">
        <v>288</v>
      </c>
      <c r="C13" s="378">
        <v>7955</v>
      </c>
      <c r="D13" s="378">
        <v>361</v>
      </c>
      <c r="E13" s="378">
        <v>9482</v>
      </c>
      <c r="F13" s="378">
        <v>298</v>
      </c>
      <c r="G13" s="378">
        <v>7634</v>
      </c>
    </row>
    <row r="14" spans="1:7" ht="15" customHeight="1" x14ac:dyDescent="0.15">
      <c r="A14" s="411" t="s">
        <v>764</v>
      </c>
      <c r="B14" s="378">
        <v>1048</v>
      </c>
      <c r="C14" s="378">
        <v>19703</v>
      </c>
      <c r="D14" s="378">
        <v>880</v>
      </c>
      <c r="E14" s="378">
        <v>17196</v>
      </c>
      <c r="F14" s="378">
        <v>1200</v>
      </c>
      <c r="G14" s="378">
        <v>26779</v>
      </c>
    </row>
    <row r="15" spans="1:7" ht="15" customHeight="1" x14ac:dyDescent="0.15">
      <c r="A15" s="412" t="s">
        <v>62</v>
      </c>
      <c r="B15" s="413">
        <f t="shared" ref="B15:E15" si="0">SUM(B7:B14)</f>
        <v>3827</v>
      </c>
      <c r="C15" s="413">
        <f t="shared" si="0"/>
        <v>95205</v>
      </c>
      <c r="D15" s="413">
        <f t="shared" si="0"/>
        <v>3746</v>
      </c>
      <c r="E15" s="413">
        <f t="shared" si="0"/>
        <v>103384</v>
      </c>
      <c r="F15" s="413">
        <f>SUM(F7:F14)</f>
        <v>3600</v>
      </c>
      <c r="G15" s="413">
        <f>SUM(G7:G14)</f>
        <v>112691</v>
      </c>
    </row>
    <row r="16" spans="1:7" ht="15" customHeight="1" x14ac:dyDescent="0.15">
      <c r="A16" s="414"/>
      <c r="B16" s="37"/>
      <c r="C16" s="37"/>
      <c r="D16" s="37"/>
      <c r="E16" s="37"/>
      <c r="G16" s="37" t="s">
        <v>765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 xr:uid="{82072D3D-2C32-4B83-BF47-DC6F82E438A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9CA8C-F169-44EC-85C5-C04B9A8DDD0D}">
  <sheetPr codeName="Sheet45"/>
  <dimension ref="A1:G14"/>
  <sheetViews>
    <sheetView zoomScale="110" zoomScaleNormal="110" workbookViewId="0"/>
  </sheetViews>
  <sheetFormatPr defaultColWidth="9.625" defaultRowHeight="15.75" customHeight="1" x14ac:dyDescent="0.15"/>
  <cols>
    <col min="1" max="1" width="22.625" style="404" customWidth="1"/>
    <col min="2" max="7" width="10.625" style="404" customWidth="1"/>
    <col min="8" max="16384" width="9.625" style="404"/>
  </cols>
  <sheetData>
    <row r="1" spans="1:7" ht="15" customHeight="1" x14ac:dyDescent="0.15">
      <c r="A1" s="431" t="s">
        <v>793</v>
      </c>
    </row>
    <row r="2" spans="1:7" ht="15" customHeight="1" x14ac:dyDescent="0.15"/>
    <row r="3" spans="1:7" ht="15" customHeight="1" x14ac:dyDescent="0.15">
      <c r="A3" s="415" t="s">
        <v>766</v>
      </c>
      <c r="B3" s="405"/>
      <c r="C3" s="405"/>
      <c r="D3" s="405"/>
      <c r="E3" s="405"/>
      <c r="G3" s="406" t="s">
        <v>27</v>
      </c>
    </row>
    <row r="4" spans="1:7" ht="15" customHeight="1" x14ac:dyDescent="0.15">
      <c r="A4" s="563" t="s">
        <v>475</v>
      </c>
      <c r="B4" s="564" t="s">
        <v>138</v>
      </c>
      <c r="C4" s="565"/>
      <c r="D4" s="566" t="s">
        <v>139</v>
      </c>
      <c r="E4" s="564"/>
      <c r="F4" s="566" t="s">
        <v>140</v>
      </c>
      <c r="G4" s="564"/>
    </row>
    <row r="5" spans="1:7" ht="15" customHeight="1" x14ac:dyDescent="0.15">
      <c r="A5" s="563"/>
      <c r="B5" s="409" t="s">
        <v>755</v>
      </c>
      <c r="C5" s="409" t="s">
        <v>756</v>
      </c>
      <c r="D5" s="409" t="s">
        <v>755</v>
      </c>
      <c r="E5" s="408" t="s">
        <v>756</v>
      </c>
      <c r="F5" s="409" t="s">
        <v>755</v>
      </c>
      <c r="G5" s="408" t="s">
        <v>756</v>
      </c>
    </row>
    <row r="6" spans="1:7" ht="15" customHeight="1" x14ac:dyDescent="0.15">
      <c r="A6" s="411" t="s">
        <v>767</v>
      </c>
      <c r="B6" s="378">
        <v>6593</v>
      </c>
      <c r="C6" s="378">
        <v>29949</v>
      </c>
      <c r="D6" s="378">
        <v>6334</v>
      </c>
      <c r="E6" s="378">
        <v>28443</v>
      </c>
      <c r="F6" s="378">
        <v>6382</v>
      </c>
      <c r="G6" s="378">
        <v>28573</v>
      </c>
    </row>
    <row r="7" spans="1:7" ht="15" customHeight="1" x14ac:dyDescent="0.15">
      <c r="A7" s="410" t="s">
        <v>768</v>
      </c>
      <c r="B7" s="378">
        <v>7422</v>
      </c>
      <c r="C7" s="378">
        <v>40885</v>
      </c>
      <c r="D7" s="378">
        <v>7498</v>
      </c>
      <c r="E7" s="378">
        <v>41566</v>
      </c>
      <c r="F7" s="378">
        <v>6908</v>
      </c>
      <c r="G7" s="378">
        <v>39021</v>
      </c>
    </row>
    <row r="8" spans="1:7" ht="15" customHeight="1" x14ac:dyDescent="0.15">
      <c r="A8" s="411" t="s">
        <v>769</v>
      </c>
      <c r="B8" s="378">
        <v>968</v>
      </c>
      <c r="C8" s="378">
        <v>4907</v>
      </c>
      <c r="D8" s="378">
        <v>842</v>
      </c>
      <c r="E8" s="378">
        <v>4341</v>
      </c>
      <c r="F8" s="378">
        <v>924</v>
      </c>
      <c r="G8" s="378">
        <v>4345</v>
      </c>
    </row>
    <row r="9" spans="1:7" ht="15" customHeight="1" x14ac:dyDescent="0.15">
      <c r="A9" s="410" t="s">
        <v>760</v>
      </c>
      <c r="B9" s="378">
        <v>890</v>
      </c>
      <c r="C9" s="378">
        <v>4873</v>
      </c>
      <c r="D9" s="378">
        <v>746</v>
      </c>
      <c r="E9" s="378">
        <v>3720</v>
      </c>
      <c r="F9" s="378">
        <v>538</v>
      </c>
      <c r="G9" s="378">
        <v>2767</v>
      </c>
    </row>
    <row r="10" spans="1:7" ht="15" customHeight="1" x14ac:dyDescent="0.15">
      <c r="A10" s="410" t="s">
        <v>770</v>
      </c>
      <c r="B10" s="378">
        <v>1521</v>
      </c>
      <c r="C10" s="378">
        <v>7997</v>
      </c>
      <c r="D10" s="378">
        <v>3017</v>
      </c>
      <c r="E10" s="378">
        <v>16136</v>
      </c>
      <c r="F10" s="378">
        <v>3415</v>
      </c>
      <c r="G10" s="378">
        <v>18629</v>
      </c>
    </row>
    <row r="11" spans="1:7" ht="15" customHeight="1" x14ac:dyDescent="0.15">
      <c r="A11" s="411" t="s">
        <v>762</v>
      </c>
      <c r="B11" s="378">
        <v>8766</v>
      </c>
      <c r="C11" s="378">
        <v>42480</v>
      </c>
      <c r="D11" s="378">
        <v>8472</v>
      </c>
      <c r="E11" s="378">
        <v>39412</v>
      </c>
      <c r="F11" s="378">
        <v>6172</v>
      </c>
      <c r="G11" s="378">
        <v>26713</v>
      </c>
    </row>
    <row r="12" spans="1:7" ht="15" customHeight="1" x14ac:dyDescent="0.15">
      <c r="A12" s="410" t="s">
        <v>763</v>
      </c>
      <c r="B12" s="378">
        <v>570</v>
      </c>
      <c r="C12" s="378">
        <v>2724</v>
      </c>
      <c r="D12" s="378">
        <v>520</v>
      </c>
      <c r="E12" s="378">
        <v>2624</v>
      </c>
      <c r="F12" s="378">
        <v>496</v>
      </c>
      <c r="G12" s="378">
        <v>2682</v>
      </c>
    </row>
    <row r="13" spans="1:7" ht="15" customHeight="1" x14ac:dyDescent="0.15">
      <c r="A13" s="412" t="s">
        <v>62</v>
      </c>
      <c r="B13" s="413">
        <f t="shared" ref="B13:E13" si="0">SUM(B6:B12)</f>
        <v>26730</v>
      </c>
      <c r="C13" s="413">
        <f t="shared" si="0"/>
        <v>133815</v>
      </c>
      <c r="D13" s="413">
        <f t="shared" si="0"/>
        <v>27429</v>
      </c>
      <c r="E13" s="413">
        <f t="shared" si="0"/>
        <v>136242</v>
      </c>
      <c r="F13" s="413">
        <f>SUM(F6:F12)</f>
        <v>24835</v>
      </c>
      <c r="G13" s="413">
        <f>SUM(G6:G12)</f>
        <v>122730</v>
      </c>
    </row>
    <row r="14" spans="1:7" ht="15" customHeight="1" x14ac:dyDescent="0.15">
      <c r="A14" s="414"/>
      <c r="B14" s="37"/>
      <c r="C14" s="37"/>
      <c r="D14" s="37"/>
      <c r="E14" s="37"/>
      <c r="G14" s="37" t="s">
        <v>765</v>
      </c>
    </row>
  </sheetData>
  <mergeCells count="4">
    <mergeCell ref="A4:A5"/>
    <mergeCell ref="B4:C4"/>
    <mergeCell ref="D4:E4"/>
    <mergeCell ref="F4:G4"/>
  </mergeCells>
  <phoneticPr fontId="2"/>
  <hyperlinks>
    <hyperlink ref="A1" location="目次!A1" display="目次へもどる" xr:uid="{5030ED1E-514F-4B73-AFFF-2285CD88133B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44723-7AB3-45C7-921A-F9E8111A421E}">
  <sheetPr codeName="Sheet46"/>
  <dimension ref="A1:G14"/>
  <sheetViews>
    <sheetView zoomScale="110" zoomScaleNormal="110" workbookViewId="0"/>
  </sheetViews>
  <sheetFormatPr defaultColWidth="9.625" defaultRowHeight="15.75" customHeight="1" x14ac:dyDescent="0.15"/>
  <cols>
    <col min="1" max="1" width="22.625" style="416" customWidth="1"/>
    <col min="2" max="7" width="10.625" style="416" customWidth="1"/>
    <col min="8" max="16384" width="9.625" style="416"/>
  </cols>
  <sheetData>
    <row r="1" spans="1:7" s="51" customFormat="1" ht="15" customHeight="1" x14ac:dyDescent="0.15">
      <c r="A1" s="428" t="s">
        <v>793</v>
      </c>
    </row>
    <row r="2" spans="1:7" s="51" customFormat="1" ht="15" customHeight="1" x14ac:dyDescent="0.15"/>
    <row r="3" spans="1:7" ht="15" customHeight="1" x14ac:dyDescent="0.15">
      <c r="A3" s="404" t="s">
        <v>771</v>
      </c>
      <c r="C3" s="37"/>
      <c r="E3" s="37"/>
      <c r="G3" s="5" t="s">
        <v>27</v>
      </c>
    </row>
    <row r="4" spans="1:7" ht="15" customHeight="1" x14ac:dyDescent="0.15">
      <c r="A4" s="438" t="s">
        <v>475</v>
      </c>
      <c r="B4" s="564" t="s">
        <v>138</v>
      </c>
      <c r="C4" s="565"/>
      <c r="D4" s="566" t="s">
        <v>139</v>
      </c>
      <c r="E4" s="564"/>
      <c r="F4" s="566" t="s">
        <v>140</v>
      </c>
      <c r="G4" s="564"/>
    </row>
    <row r="5" spans="1:7" ht="15" customHeight="1" x14ac:dyDescent="0.15">
      <c r="A5" s="452"/>
      <c r="B5" s="89" t="s">
        <v>772</v>
      </c>
      <c r="C5" s="55" t="s">
        <v>756</v>
      </c>
      <c r="D5" s="89" t="s">
        <v>772</v>
      </c>
      <c r="E5" s="55" t="s">
        <v>756</v>
      </c>
      <c r="F5" s="89" t="s">
        <v>772</v>
      </c>
      <c r="G5" s="55" t="s">
        <v>756</v>
      </c>
    </row>
    <row r="6" spans="1:7" ht="15" customHeight="1" x14ac:dyDescent="0.15">
      <c r="A6" s="11" t="s">
        <v>773</v>
      </c>
      <c r="B6" s="417">
        <v>1760</v>
      </c>
      <c r="C6" s="417">
        <v>46025</v>
      </c>
      <c r="D6" s="418">
        <v>1763</v>
      </c>
      <c r="E6" s="418">
        <v>48514</v>
      </c>
      <c r="F6" s="418">
        <v>1661</v>
      </c>
      <c r="G6" s="418">
        <v>40761</v>
      </c>
    </row>
    <row r="7" spans="1:7" ht="15" customHeight="1" x14ac:dyDescent="0.15">
      <c r="A7" s="11" t="s">
        <v>774</v>
      </c>
      <c r="B7" s="417">
        <v>1749</v>
      </c>
      <c r="C7" s="417">
        <v>38223</v>
      </c>
      <c r="D7" s="419">
        <v>1846</v>
      </c>
      <c r="E7" s="419">
        <v>40298</v>
      </c>
      <c r="F7" s="419">
        <v>1832</v>
      </c>
      <c r="G7" s="419">
        <v>39707</v>
      </c>
    </row>
    <row r="8" spans="1:7" ht="15" customHeight="1" x14ac:dyDescent="0.15">
      <c r="A8" s="11" t="s">
        <v>775</v>
      </c>
      <c r="B8" s="417">
        <v>1654</v>
      </c>
      <c r="C8" s="417">
        <v>40220</v>
      </c>
      <c r="D8" s="417">
        <v>1645</v>
      </c>
      <c r="E8" s="417">
        <v>43320</v>
      </c>
      <c r="F8" s="417">
        <v>1599</v>
      </c>
      <c r="G8" s="417">
        <v>44288</v>
      </c>
    </row>
    <row r="9" spans="1:7" ht="15" customHeight="1" x14ac:dyDescent="0.15">
      <c r="A9" s="11" t="s">
        <v>776</v>
      </c>
      <c r="B9" s="398" t="s">
        <v>314</v>
      </c>
      <c r="C9" s="398" t="s">
        <v>314</v>
      </c>
      <c r="D9" s="398" t="s">
        <v>314</v>
      </c>
      <c r="E9" s="398" t="s">
        <v>314</v>
      </c>
      <c r="F9" s="417">
        <v>6501</v>
      </c>
      <c r="G9" s="417">
        <v>74379</v>
      </c>
    </row>
    <row r="10" spans="1:7" ht="15" customHeight="1" x14ac:dyDescent="0.15">
      <c r="A10" s="11" t="s">
        <v>777</v>
      </c>
      <c r="B10" s="417">
        <v>2689</v>
      </c>
      <c r="C10" s="417">
        <v>224534</v>
      </c>
      <c r="D10" s="417">
        <v>2756</v>
      </c>
      <c r="E10" s="417">
        <v>279255</v>
      </c>
      <c r="F10" s="417">
        <v>2944</v>
      </c>
      <c r="G10" s="417">
        <v>342060</v>
      </c>
    </row>
    <row r="11" spans="1:7" ht="15" customHeight="1" x14ac:dyDescent="0.15">
      <c r="A11" s="420" t="s">
        <v>62</v>
      </c>
      <c r="B11" s="413">
        <f t="shared" ref="B11:E11" si="0">SUM(B6:B10)</f>
        <v>7852</v>
      </c>
      <c r="C11" s="413">
        <f t="shared" si="0"/>
        <v>349002</v>
      </c>
      <c r="D11" s="413">
        <f t="shared" si="0"/>
        <v>8010</v>
      </c>
      <c r="E11" s="413">
        <f t="shared" si="0"/>
        <v>411387</v>
      </c>
      <c r="F11" s="413">
        <f>SUM(F6:F10)</f>
        <v>14537</v>
      </c>
      <c r="G11" s="413">
        <f>SUM(G6:G10)</f>
        <v>541195</v>
      </c>
    </row>
    <row r="12" spans="1:7" ht="15" customHeight="1" x14ac:dyDescent="0.15">
      <c r="A12" s="421" t="s">
        <v>778</v>
      </c>
      <c r="B12" s="422"/>
      <c r="C12" s="423"/>
      <c r="D12" s="422"/>
      <c r="E12" s="423"/>
      <c r="G12" s="37" t="s">
        <v>779</v>
      </c>
    </row>
    <row r="13" spans="1:7" ht="15" customHeight="1" x14ac:dyDescent="0.15">
      <c r="A13" s="421"/>
      <c r="B13" s="422"/>
      <c r="C13" s="423"/>
      <c r="D13" s="422"/>
      <c r="E13" s="423"/>
    </row>
    <row r="14" spans="1:7" ht="15.75" customHeight="1" x14ac:dyDescent="0.15">
      <c r="G14" s="37"/>
    </row>
  </sheetData>
  <mergeCells count="4">
    <mergeCell ref="A4:A5"/>
    <mergeCell ref="B4:C4"/>
    <mergeCell ref="D4:E4"/>
    <mergeCell ref="F4:G4"/>
  </mergeCells>
  <phoneticPr fontId="2"/>
  <hyperlinks>
    <hyperlink ref="A1" location="目次!A1" display="目次へもどる" xr:uid="{0EAFA47F-429D-4A73-A971-D7EEFB9E967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BA133-91EB-4FD0-BABE-92DD92447F7A}">
  <sheetPr codeName="Sheet47"/>
  <dimension ref="A1:D8"/>
  <sheetViews>
    <sheetView zoomScale="110" zoomScaleNormal="110" workbookViewId="0"/>
  </sheetViews>
  <sheetFormatPr defaultColWidth="10" defaultRowHeight="15.75" customHeight="1" x14ac:dyDescent="0.15"/>
  <cols>
    <col min="1" max="1" width="22.625" style="416" customWidth="1"/>
    <col min="2" max="4" width="21.25" style="416" customWidth="1"/>
    <col min="5" max="16384" width="10" style="416"/>
  </cols>
  <sheetData>
    <row r="1" spans="1:4" s="51" customFormat="1" ht="15" customHeight="1" x14ac:dyDescent="0.15">
      <c r="A1" s="428" t="s">
        <v>793</v>
      </c>
    </row>
    <row r="2" spans="1:4" s="51" customFormat="1" ht="15" customHeight="1" x14ac:dyDescent="0.15"/>
    <row r="3" spans="1:4" ht="15" customHeight="1" x14ac:dyDescent="0.15">
      <c r="A3" s="404" t="s">
        <v>780</v>
      </c>
      <c r="B3" s="424"/>
      <c r="C3" s="424"/>
      <c r="D3" s="406" t="s">
        <v>27</v>
      </c>
    </row>
    <row r="4" spans="1:4" ht="15" customHeight="1" x14ac:dyDescent="0.15">
      <c r="A4" s="407" t="s">
        <v>475</v>
      </c>
      <c r="B4" s="408" t="s">
        <v>138</v>
      </c>
      <c r="C4" s="408" t="s">
        <v>139</v>
      </c>
      <c r="D4" s="408" t="s">
        <v>140</v>
      </c>
    </row>
    <row r="5" spans="1:4" ht="15" customHeight="1" x14ac:dyDescent="0.15">
      <c r="A5" s="411" t="s">
        <v>781</v>
      </c>
      <c r="B5" s="425">
        <v>55878</v>
      </c>
      <c r="C5" s="425">
        <v>78155</v>
      </c>
      <c r="D5" s="425">
        <v>79969</v>
      </c>
    </row>
    <row r="6" spans="1:4" ht="15" customHeight="1" x14ac:dyDescent="0.15">
      <c r="A6" s="411" t="s">
        <v>782</v>
      </c>
      <c r="B6" s="378">
        <v>29729</v>
      </c>
      <c r="C6" s="378">
        <v>41543</v>
      </c>
      <c r="D6" s="378">
        <v>45131</v>
      </c>
    </row>
    <row r="7" spans="1:4" ht="15" customHeight="1" x14ac:dyDescent="0.15">
      <c r="A7" s="412" t="s">
        <v>62</v>
      </c>
      <c r="B7" s="413">
        <f t="shared" ref="B7:C7" si="0">SUM(B5:B6)</f>
        <v>85607</v>
      </c>
      <c r="C7" s="413">
        <f t="shared" si="0"/>
        <v>119698</v>
      </c>
      <c r="D7" s="413">
        <f>SUM(D5:D6)</f>
        <v>125100</v>
      </c>
    </row>
    <row r="8" spans="1:4" ht="15" customHeight="1" x14ac:dyDescent="0.15">
      <c r="A8" s="426"/>
      <c r="B8" s="426"/>
      <c r="C8" s="426"/>
      <c r="D8" s="37" t="s">
        <v>779</v>
      </c>
    </row>
  </sheetData>
  <phoneticPr fontId="2"/>
  <hyperlinks>
    <hyperlink ref="A1" location="目次!A1" display="目次へもどる" xr:uid="{287497D3-902F-44C7-9061-A4C3F64733B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9C207-5077-4CBF-BF2B-7CB7D31CED71}">
  <sheetPr codeName="Sheet48"/>
  <dimension ref="A1:G15"/>
  <sheetViews>
    <sheetView zoomScale="110" zoomScaleNormal="110" workbookViewId="0"/>
  </sheetViews>
  <sheetFormatPr defaultColWidth="9.875" defaultRowHeight="15" customHeight="1" x14ac:dyDescent="0.15"/>
  <cols>
    <col min="1" max="1" width="22.625" style="415" customWidth="1"/>
    <col min="2" max="7" width="10.625" style="415" customWidth="1"/>
    <col min="8" max="16384" width="9.875" style="415"/>
  </cols>
  <sheetData>
    <row r="1" spans="1:7" ht="15" customHeight="1" x14ac:dyDescent="0.15">
      <c r="A1" s="432" t="s">
        <v>793</v>
      </c>
    </row>
    <row r="3" spans="1:7" ht="15" customHeight="1" x14ac:dyDescent="0.15">
      <c r="A3" s="415" t="s">
        <v>783</v>
      </c>
      <c r="C3" s="405"/>
      <c r="D3" s="405"/>
      <c r="E3" s="405"/>
      <c r="G3" s="406" t="s">
        <v>474</v>
      </c>
    </row>
    <row r="4" spans="1:7" ht="15" customHeight="1" x14ac:dyDescent="0.15">
      <c r="A4" s="567" t="s">
        <v>590</v>
      </c>
      <c r="B4" s="564" t="s">
        <v>138</v>
      </c>
      <c r="C4" s="565"/>
      <c r="D4" s="566" t="s">
        <v>139</v>
      </c>
      <c r="E4" s="564"/>
      <c r="F4" s="566" t="s">
        <v>140</v>
      </c>
      <c r="G4" s="564"/>
    </row>
    <row r="5" spans="1:7" ht="15" customHeight="1" x14ac:dyDescent="0.15">
      <c r="A5" s="568"/>
      <c r="B5" s="409" t="s">
        <v>755</v>
      </c>
      <c r="C5" s="409" t="s">
        <v>756</v>
      </c>
      <c r="D5" s="409" t="s">
        <v>755</v>
      </c>
      <c r="E5" s="408" t="s">
        <v>756</v>
      </c>
      <c r="F5" s="409" t="s">
        <v>755</v>
      </c>
      <c r="G5" s="408" t="s">
        <v>756</v>
      </c>
    </row>
    <row r="6" spans="1:7" ht="30" customHeight="1" x14ac:dyDescent="0.15">
      <c r="A6" s="411" t="s">
        <v>784</v>
      </c>
      <c r="B6" s="378">
        <v>360</v>
      </c>
      <c r="C6" s="378">
        <v>5974</v>
      </c>
      <c r="D6" s="378">
        <v>266</v>
      </c>
      <c r="E6" s="378">
        <v>4910</v>
      </c>
      <c r="F6" s="378">
        <v>256</v>
      </c>
      <c r="G6" s="378">
        <v>6253</v>
      </c>
    </row>
    <row r="7" spans="1:7" ht="30" customHeight="1" x14ac:dyDescent="0.15">
      <c r="A7" s="411" t="s">
        <v>785</v>
      </c>
      <c r="B7" s="378">
        <v>734</v>
      </c>
      <c r="C7" s="378">
        <v>38994</v>
      </c>
      <c r="D7" s="378">
        <v>775</v>
      </c>
      <c r="E7" s="378">
        <v>33653</v>
      </c>
      <c r="F7" s="378">
        <v>896</v>
      </c>
      <c r="G7" s="378">
        <v>12008</v>
      </c>
    </row>
    <row r="8" spans="1:7" ht="30" customHeight="1" x14ac:dyDescent="0.15">
      <c r="A8" s="411" t="s">
        <v>786</v>
      </c>
      <c r="B8" s="378">
        <v>1565</v>
      </c>
      <c r="C8" s="378">
        <v>4483</v>
      </c>
      <c r="D8" s="378">
        <v>1475</v>
      </c>
      <c r="E8" s="378">
        <v>12269</v>
      </c>
      <c r="F8" s="378">
        <v>1721</v>
      </c>
      <c r="G8" s="378">
        <v>15547</v>
      </c>
    </row>
    <row r="9" spans="1:7" ht="30" customHeight="1" x14ac:dyDescent="0.15">
      <c r="A9" s="411" t="s">
        <v>787</v>
      </c>
      <c r="B9" s="378">
        <v>1093</v>
      </c>
      <c r="C9" s="378">
        <v>38086</v>
      </c>
      <c r="D9" s="378">
        <v>1081</v>
      </c>
      <c r="E9" s="378">
        <v>58626</v>
      </c>
      <c r="F9" s="378">
        <v>1048</v>
      </c>
      <c r="G9" s="378">
        <v>68864</v>
      </c>
    </row>
    <row r="10" spans="1:7" ht="30" customHeight="1" x14ac:dyDescent="0.15">
      <c r="A10" s="411" t="s">
        <v>788</v>
      </c>
      <c r="B10" s="378">
        <v>13428</v>
      </c>
      <c r="C10" s="378">
        <v>16481</v>
      </c>
      <c r="D10" s="378">
        <v>13571</v>
      </c>
      <c r="E10" s="378">
        <v>17166</v>
      </c>
      <c r="F10" s="378">
        <v>13870</v>
      </c>
      <c r="G10" s="378">
        <v>17925</v>
      </c>
    </row>
    <row r="11" spans="1:7" ht="30" customHeight="1" x14ac:dyDescent="0.15">
      <c r="A11" s="411" t="s">
        <v>789</v>
      </c>
      <c r="B11" s="378">
        <v>35</v>
      </c>
      <c r="C11" s="378">
        <v>300</v>
      </c>
      <c r="D11" s="378">
        <v>11</v>
      </c>
      <c r="E11" s="378">
        <v>340</v>
      </c>
      <c r="F11" s="378">
        <v>24</v>
      </c>
      <c r="G11" s="378">
        <v>557</v>
      </c>
    </row>
    <row r="12" spans="1:7" ht="30" customHeight="1" x14ac:dyDescent="0.15">
      <c r="A12" s="411" t="s">
        <v>790</v>
      </c>
      <c r="B12" s="378">
        <v>256</v>
      </c>
      <c r="C12" s="378">
        <v>54268</v>
      </c>
      <c r="D12" s="378">
        <v>206</v>
      </c>
      <c r="E12" s="378">
        <v>44344</v>
      </c>
      <c r="F12" s="378">
        <v>292</v>
      </c>
      <c r="G12" s="378">
        <v>61435</v>
      </c>
    </row>
    <row r="13" spans="1:7" ht="30" customHeight="1" x14ac:dyDescent="0.15">
      <c r="A13" s="411" t="s">
        <v>791</v>
      </c>
      <c r="B13" s="378">
        <v>1519</v>
      </c>
      <c r="C13" s="378">
        <v>41536</v>
      </c>
      <c r="D13" s="378">
        <v>1847</v>
      </c>
      <c r="E13" s="378">
        <v>49641</v>
      </c>
      <c r="F13" s="378">
        <v>1954</v>
      </c>
      <c r="G13" s="378">
        <v>57723</v>
      </c>
    </row>
    <row r="14" spans="1:7" ht="15" customHeight="1" x14ac:dyDescent="0.15">
      <c r="A14" s="412" t="s">
        <v>62</v>
      </c>
      <c r="B14" s="427">
        <f t="shared" ref="B14:E14" si="0">SUM(B6:B13)</f>
        <v>18990</v>
      </c>
      <c r="C14" s="427">
        <f t="shared" si="0"/>
        <v>200122</v>
      </c>
      <c r="D14" s="427">
        <f t="shared" si="0"/>
        <v>19232</v>
      </c>
      <c r="E14" s="427">
        <f t="shared" si="0"/>
        <v>220949</v>
      </c>
      <c r="F14" s="427">
        <f>SUM(F6:F13)</f>
        <v>20061</v>
      </c>
      <c r="G14" s="427">
        <f>SUM(G6:G13)</f>
        <v>240312</v>
      </c>
    </row>
    <row r="15" spans="1:7" ht="15" customHeight="1" x14ac:dyDescent="0.15">
      <c r="B15" s="405"/>
      <c r="C15" s="37"/>
      <c r="D15" s="37"/>
      <c r="E15" s="37"/>
      <c r="G15" s="37" t="s">
        <v>779</v>
      </c>
    </row>
  </sheetData>
  <mergeCells count="4">
    <mergeCell ref="A4:A5"/>
    <mergeCell ref="B4:C4"/>
    <mergeCell ref="D4:E4"/>
    <mergeCell ref="F4:G4"/>
  </mergeCells>
  <phoneticPr fontId="2"/>
  <hyperlinks>
    <hyperlink ref="A1" location="目次!A1" display="目次へもどる" xr:uid="{35605062-C7EA-46D6-9009-53DE894D3B9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BC736-1E21-4866-AF93-378B8EA516DF}">
  <sheetPr codeName="Sheet4"/>
  <dimension ref="A1:J10"/>
  <sheetViews>
    <sheetView zoomScale="110" zoomScaleNormal="110" workbookViewId="0"/>
  </sheetViews>
  <sheetFormatPr defaultColWidth="8.5" defaultRowHeight="15" customHeight="1" x14ac:dyDescent="0.15"/>
  <cols>
    <col min="1" max="1" width="11.125" style="23" customWidth="1"/>
    <col min="2" max="3" width="8.625" style="23" customWidth="1"/>
    <col min="4" max="6" width="8.125" style="23" customWidth="1"/>
    <col min="7" max="7" width="8.625" style="23" customWidth="1"/>
    <col min="8" max="10" width="8.125" style="23" customWidth="1"/>
    <col min="11" max="16384" width="8.5" style="23"/>
  </cols>
  <sheetData>
    <row r="1" spans="1:10" ht="15" customHeight="1" x14ac:dyDescent="0.15">
      <c r="A1" s="428" t="s">
        <v>793</v>
      </c>
    </row>
    <row r="3" spans="1:10" ht="15" customHeight="1" x14ac:dyDescent="0.15">
      <c r="A3" s="1" t="s">
        <v>46</v>
      </c>
    </row>
    <row r="4" spans="1:10" s="25" customFormat="1" ht="15" customHeight="1" x14ac:dyDescent="0.15">
      <c r="A4" s="4" t="s">
        <v>26</v>
      </c>
      <c r="B4" s="46"/>
      <c r="J4" s="5" t="s">
        <v>27</v>
      </c>
    </row>
    <row r="5" spans="1:10" s="25" customFormat="1" ht="15" customHeight="1" x14ac:dyDescent="0.15">
      <c r="A5" s="446" t="s">
        <v>28</v>
      </c>
      <c r="B5" s="437" t="s">
        <v>47</v>
      </c>
      <c r="C5" s="437" t="s">
        <v>32</v>
      </c>
      <c r="D5" s="439" t="s">
        <v>48</v>
      </c>
      <c r="E5" s="440"/>
      <c r="F5" s="444"/>
      <c r="G5" s="448" t="s">
        <v>49</v>
      </c>
      <c r="H5" s="439" t="s">
        <v>50</v>
      </c>
      <c r="I5" s="440"/>
      <c r="J5" s="440"/>
    </row>
    <row r="6" spans="1:10" s="25" customFormat="1" ht="15" customHeight="1" x14ac:dyDescent="0.15">
      <c r="A6" s="447"/>
      <c r="B6" s="441"/>
      <c r="C6" s="441"/>
      <c r="D6" s="7" t="s">
        <v>34</v>
      </c>
      <c r="E6" s="7" t="s">
        <v>35</v>
      </c>
      <c r="F6" s="7" t="s">
        <v>36</v>
      </c>
      <c r="G6" s="449"/>
      <c r="H6" s="27" t="s">
        <v>34</v>
      </c>
      <c r="I6" s="7" t="s">
        <v>35</v>
      </c>
      <c r="J6" s="7" t="s">
        <v>36</v>
      </c>
    </row>
    <row r="7" spans="1:10" s="25" customFormat="1" ht="15" customHeight="1" x14ac:dyDescent="0.15">
      <c r="A7" s="47" t="s">
        <v>43</v>
      </c>
      <c r="B7" s="48">
        <v>29</v>
      </c>
      <c r="C7" s="31">
        <v>649</v>
      </c>
      <c r="D7" s="31">
        <f t="shared" ref="D7:D8" si="0">SUM(E7:F7)</f>
        <v>17333</v>
      </c>
      <c r="E7" s="31">
        <v>8782</v>
      </c>
      <c r="F7" s="31">
        <v>8551</v>
      </c>
      <c r="G7" s="49">
        <f t="shared" ref="G7:G8" si="1">IFERROR(D7/C7,0)</f>
        <v>26.70724191063174</v>
      </c>
      <c r="H7" s="31">
        <f t="shared" ref="H7:H8" si="2">SUM(I7:J7)</f>
        <v>944</v>
      </c>
      <c r="I7" s="31">
        <v>340</v>
      </c>
      <c r="J7" s="31">
        <v>604</v>
      </c>
    </row>
    <row r="8" spans="1:10" s="25" customFormat="1" ht="15" customHeight="1" x14ac:dyDescent="0.15">
      <c r="A8" s="50">
        <v>6</v>
      </c>
      <c r="B8" s="48">
        <v>29</v>
      </c>
      <c r="C8" s="31">
        <v>663</v>
      </c>
      <c r="D8" s="31">
        <f t="shared" si="0"/>
        <v>17236</v>
      </c>
      <c r="E8" s="31">
        <v>8769</v>
      </c>
      <c r="F8" s="31">
        <v>8467</v>
      </c>
      <c r="G8" s="49">
        <f t="shared" si="1"/>
        <v>25.996983408748115</v>
      </c>
      <c r="H8" s="31">
        <f t="shared" si="2"/>
        <v>959</v>
      </c>
      <c r="I8" s="31">
        <v>354</v>
      </c>
      <c r="J8" s="31">
        <v>605</v>
      </c>
    </row>
    <row r="9" spans="1:10" s="25" customFormat="1" ht="15" customHeight="1" x14ac:dyDescent="0.15">
      <c r="A9" s="50">
        <v>7</v>
      </c>
      <c r="B9" s="48">
        <v>29</v>
      </c>
      <c r="C9" s="31">
        <v>660</v>
      </c>
      <c r="D9" s="31">
        <f>SUM(E9:F9)</f>
        <v>16949</v>
      </c>
      <c r="E9" s="31">
        <v>8590</v>
      </c>
      <c r="F9" s="31">
        <v>8359</v>
      </c>
      <c r="G9" s="49">
        <f>IFERROR(D9/C9,0)</f>
        <v>25.68030303030303</v>
      </c>
      <c r="H9" s="31">
        <f>SUM(I9:J9)</f>
        <v>970</v>
      </c>
      <c r="I9" s="31">
        <v>364</v>
      </c>
      <c r="J9" s="31">
        <v>606</v>
      </c>
    </row>
    <row r="10" spans="1:10" s="25" customFormat="1" ht="15" customHeight="1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2" t="s">
        <v>51</v>
      </c>
    </row>
  </sheetData>
  <mergeCells count="6">
    <mergeCell ref="H5:J5"/>
    <mergeCell ref="A5:A6"/>
    <mergeCell ref="B5:B6"/>
    <mergeCell ref="C5:C6"/>
    <mergeCell ref="D5:F5"/>
    <mergeCell ref="G5:G6"/>
  </mergeCells>
  <phoneticPr fontId="2"/>
  <hyperlinks>
    <hyperlink ref="A1" location="目次!A1" display="目次へもどる" xr:uid="{65DCCA28-C973-4970-B4A4-A199CF1DA81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755FB-C112-42ED-BE63-43B55BBE323E}">
  <sheetPr codeName="Sheet5">
    <pageSetUpPr fitToPage="1"/>
  </sheetPr>
  <dimension ref="A1:M37"/>
  <sheetViews>
    <sheetView zoomScale="110" zoomScaleNormal="110" zoomScaleSheetLayoutView="100" workbookViewId="0"/>
  </sheetViews>
  <sheetFormatPr defaultColWidth="9.875" defaultRowHeight="15" customHeight="1" x14ac:dyDescent="0.15"/>
  <cols>
    <col min="1" max="1" width="2.5" style="23" customWidth="1"/>
    <col min="2" max="2" width="12.125" style="23" customWidth="1"/>
    <col min="3" max="3" width="7" style="23" customWidth="1"/>
    <col min="4" max="4" width="6.125" style="23" customWidth="1"/>
    <col min="5" max="5" width="7" style="23" customWidth="1"/>
    <col min="6" max="6" width="6.125" style="23" customWidth="1"/>
    <col min="7" max="7" width="7" style="23" customWidth="1"/>
    <col min="8" max="10" width="6.125" style="23" customWidth="1"/>
    <col min="11" max="13" width="7.375" style="23" customWidth="1"/>
    <col min="14" max="16384" width="9.875" style="23"/>
  </cols>
  <sheetData>
    <row r="1" spans="1:13" ht="15" customHeight="1" x14ac:dyDescent="0.15">
      <c r="A1" s="428" t="s">
        <v>793</v>
      </c>
    </row>
    <row r="3" spans="1:13" ht="15" customHeight="1" x14ac:dyDescent="0.15">
      <c r="A3" s="1" t="s">
        <v>52</v>
      </c>
      <c r="K3" s="51"/>
    </row>
    <row r="4" spans="1:13" s="25" customFormat="1" ht="15" customHeight="1" x14ac:dyDescent="0.15">
      <c r="A4" s="52" t="s">
        <v>53</v>
      </c>
      <c r="B4" s="46"/>
      <c r="E4" s="53"/>
      <c r="F4" s="54"/>
      <c r="J4" s="46"/>
      <c r="M4" s="37" t="s">
        <v>54</v>
      </c>
    </row>
    <row r="5" spans="1:13" s="25" customFormat="1" ht="15" customHeight="1" x14ac:dyDescent="0.15">
      <c r="A5" s="433" t="s">
        <v>55</v>
      </c>
      <c r="B5" s="438"/>
      <c r="C5" s="439" t="s">
        <v>56</v>
      </c>
      <c r="D5" s="440"/>
      <c r="E5" s="440"/>
      <c r="F5" s="440"/>
      <c r="G5" s="440"/>
      <c r="H5" s="444"/>
      <c r="I5" s="437" t="s">
        <v>32</v>
      </c>
      <c r="J5" s="438"/>
      <c r="K5" s="439" t="s">
        <v>57</v>
      </c>
      <c r="L5" s="440"/>
      <c r="M5" s="440"/>
    </row>
    <row r="6" spans="1:13" s="25" customFormat="1" ht="30" customHeight="1" x14ac:dyDescent="0.15">
      <c r="A6" s="451"/>
      <c r="B6" s="452"/>
      <c r="C6" s="439" t="s">
        <v>34</v>
      </c>
      <c r="D6" s="444"/>
      <c r="E6" s="439" t="s">
        <v>35</v>
      </c>
      <c r="F6" s="444"/>
      <c r="G6" s="439" t="s">
        <v>36</v>
      </c>
      <c r="H6" s="444"/>
      <c r="I6" s="453" t="s">
        <v>58</v>
      </c>
      <c r="J6" s="454"/>
      <c r="K6" s="56" t="s">
        <v>59</v>
      </c>
      <c r="L6" s="57" t="s">
        <v>60</v>
      </c>
      <c r="M6" s="58" t="s">
        <v>61</v>
      </c>
    </row>
    <row r="7" spans="1:13" s="25" customFormat="1" ht="15" customHeight="1" x14ac:dyDescent="0.15">
      <c r="A7" s="450" t="s">
        <v>62</v>
      </c>
      <c r="B7" s="436"/>
      <c r="C7" s="59">
        <f t="shared" ref="C7:J7" si="0">SUM(C8:C36)</f>
        <v>16949</v>
      </c>
      <c r="D7" s="60">
        <f t="shared" si="0"/>
        <v>606</v>
      </c>
      <c r="E7" s="61">
        <f t="shared" si="0"/>
        <v>8590</v>
      </c>
      <c r="F7" s="60">
        <f t="shared" si="0"/>
        <v>446</v>
      </c>
      <c r="G7" s="61">
        <f t="shared" si="0"/>
        <v>8359</v>
      </c>
      <c r="H7" s="60">
        <f t="shared" si="0"/>
        <v>160</v>
      </c>
      <c r="I7" s="61">
        <f t="shared" si="0"/>
        <v>660</v>
      </c>
      <c r="J7" s="60">
        <f t="shared" si="0"/>
        <v>102</v>
      </c>
      <c r="K7" s="62">
        <f>IFERROR(AVERAGE(K8:K36),0)</f>
        <v>40.689655172413794</v>
      </c>
      <c r="L7" s="62">
        <f>IFERROR(AVERAGE(L8:L36),0)</f>
        <v>11.548275862068969</v>
      </c>
      <c r="M7" s="62">
        <f>IFERROR(AVERAGE(M8:M36),0)</f>
        <v>1.8103448275862069</v>
      </c>
    </row>
    <row r="8" spans="1:13" s="25" customFormat="1" ht="15" customHeight="1" x14ac:dyDescent="0.15">
      <c r="A8" s="25">
        <v>1</v>
      </c>
      <c r="B8" s="63" t="s">
        <v>63</v>
      </c>
      <c r="C8" s="64">
        <f>SUM(E8+G8)</f>
        <v>685</v>
      </c>
      <c r="D8" s="65">
        <f>SUM(F8+H8)</f>
        <v>20</v>
      </c>
      <c r="E8" s="66">
        <v>346</v>
      </c>
      <c r="F8" s="67">
        <v>12</v>
      </c>
      <c r="G8" s="66">
        <v>339</v>
      </c>
      <c r="H8" s="67">
        <v>8</v>
      </c>
      <c r="I8" s="68">
        <v>26</v>
      </c>
      <c r="J8" s="67">
        <v>4</v>
      </c>
      <c r="K8" s="69">
        <v>17.8</v>
      </c>
      <c r="L8" s="69">
        <v>8.4</v>
      </c>
      <c r="M8" s="69">
        <v>1.2</v>
      </c>
    </row>
    <row r="9" spans="1:13" s="25" customFormat="1" ht="15" customHeight="1" x14ac:dyDescent="0.15">
      <c r="A9" s="25">
        <v>2</v>
      </c>
      <c r="B9" s="63" t="s">
        <v>64</v>
      </c>
      <c r="C9" s="64">
        <f t="shared" ref="C9:D36" si="1">SUM(E9+G9)</f>
        <v>355</v>
      </c>
      <c r="D9" s="65">
        <f t="shared" si="1"/>
        <v>13</v>
      </c>
      <c r="E9" s="66">
        <v>195</v>
      </c>
      <c r="F9" s="67">
        <v>9</v>
      </c>
      <c r="G9" s="70">
        <v>160</v>
      </c>
      <c r="H9" s="67">
        <v>4</v>
      </c>
      <c r="I9" s="68">
        <v>15</v>
      </c>
      <c r="J9" s="67">
        <v>3</v>
      </c>
      <c r="K9" s="69">
        <v>50.5</v>
      </c>
      <c r="L9" s="69">
        <v>17.5</v>
      </c>
      <c r="M9" s="69">
        <v>2.2000000000000002</v>
      </c>
    </row>
    <row r="10" spans="1:13" s="25" customFormat="1" ht="15" customHeight="1" x14ac:dyDescent="0.15">
      <c r="A10" s="25">
        <v>3</v>
      </c>
      <c r="B10" s="63" t="s">
        <v>65</v>
      </c>
      <c r="C10" s="64">
        <f t="shared" si="1"/>
        <v>160</v>
      </c>
      <c r="D10" s="65">
        <f t="shared" si="1"/>
        <v>3</v>
      </c>
      <c r="E10" s="66">
        <v>84</v>
      </c>
      <c r="F10" s="67">
        <v>3</v>
      </c>
      <c r="G10" s="70">
        <v>76</v>
      </c>
      <c r="H10" s="67">
        <v>0</v>
      </c>
      <c r="I10" s="68">
        <v>8</v>
      </c>
      <c r="J10" s="67">
        <v>1</v>
      </c>
      <c r="K10" s="69">
        <v>115.5</v>
      </c>
      <c r="L10" s="69">
        <v>20.8</v>
      </c>
      <c r="M10" s="69">
        <v>3.7</v>
      </c>
    </row>
    <row r="11" spans="1:13" s="25" customFormat="1" ht="15" customHeight="1" x14ac:dyDescent="0.15">
      <c r="A11" s="25">
        <v>4</v>
      </c>
      <c r="B11" s="63" t="s">
        <v>66</v>
      </c>
      <c r="C11" s="64">
        <f t="shared" si="1"/>
        <v>443</v>
      </c>
      <c r="D11" s="65">
        <f t="shared" si="1"/>
        <v>12</v>
      </c>
      <c r="E11" s="66">
        <v>220</v>
      </c>
      <c r="F11" s="67">
        <v>8</v>
      </c>
      <c r="G11" s="70">
        <v>223</v>
      </c>
      <c r="H11" s="67">
        <v>4</v>
      </c>
      <c r="I11" s="68">
        <v>18</v>
      </c>
      <c r="J11" s="67">
        <v>3</v>
      </c>
      <c r="K11" s="69">
        <v>32</v>
      </c>
      <c r="L11" s="69">
        <v>11.5</v>
      </c>
      <c r="M11" s="69">
        <v>1.5</v>
      </c>
    </row>
    <row r="12" spans="1:13" s="25" customFormat="1" ht="15" customHeight="1" x14ac:dyDescent="0.15">
      <c r="A12" s="25">
        <v>5</v>
      </c>
      <c r="B12" s="63" t="s">
        <v>67</v>
      </c>
      <c r="C12" s="64">
        <f t="shared" si="1"/>
        <v>493</v>
      </c>
      <c r="D12" s="65">
        <f t="shared" si="1"/>
        <v>19</v>
      </c>
      <c r="E12" s="66">
        <v>246</v>
      </c>
      <c r="F12" s="67">
        <v>13</v>
      </c>
      <c r="G12" s="70">
        <v>247</v>
      </c>
      <c r="H12" s="67">
        <v>6</v>
      </c>
      <c r="I12" s="68">
        <v>21</v>
      </c>
      <c r="J12" s="67">
        <v>4</v>
      </c>
      <c r="K12" s="69">
        <v>37.1</v>
      </c>
      <c r="L12" s="69">
        <v>11.1</v>
      </c>
      <c r="M12" s="69">
        <v>1.7</v>
      </c>
    </row>
    <row r="13" spans="1:13" s="25" customFormat="1" ht="15" customHeight="1" x14ac:dyDescent="0.15">
      <c r="A13" s="25">
        <v>6</v>
      </c>
      <c r="B13" s="63" t="s">
        <v>68</v>
      </c>
      <c r="C13" s="64">
        <f t="shared" si="1"/>
        <v>474</v>
      </c>
      <c r="D13" s="65">
        <f t="shared" si="1"/>
        <v>28</v>
      </c>
      <c r="E13" s="66">
        <v>252</v>
      </c>
      <c r="F13" s="67">
        <v>20</v>
      </c>
      <c r="G13" s="70">
        <v>222</v>
      </c>
      <c r="H13" s="67">
        <v>8</v>
      </c>
      <c r="I13" s="68">
        <v>21</v>
      </c>
      <c r="J13" s="67">
        <v>4</v>
      </c>
      <c r="K13" s="69">
        <v>43.8</v>
      </c>
      <c r="L13" s="69">
        <v>11.1</v>
      </c>
      <c r="M13" s="69">
        <v>1.4</v>
      </c>
    </row>
    <row r="14" spans="1:13" s="25" customFormat="1" ht="15" customHeight="1" x14ac:dyDescent="0.15">
      <c r="A14" s="25">
        <v>7</v>
      </c>
      <c r="B14" s="63" t="s">
        <v>69</v>
      </c>
      <c r="C14" s="64">
        <f t="shared" si="1"/>
        <v>646</v>
      </c>
      <c r="D14" s="65">
        <f t="shared" si="1"/>
        <v>25</v>
      </c>
      <c r="E14" s="66">
        <v>334</v>
      </c>
      <c r="F14" s="67">
        <v>23</v>
      </c>
      <c r="G14" s="70">
        <v>312</v>
      </c>
      <c r="H14" s="67">
        <v>2</v>
      </c>
      <c r="I14" s="68">
        <v>26</v>
      </c>
      <c r="J14" s="67">
        <v>5</v>
      </c>
      <c r="K14" s="69">
        <v>27.1</v>
      </c>
      <c r="L14" s="69">
        <v>10</v>
      </c>
      <c r="M14" s="69">
        <v>1.7</v>
      </c>
    </row>
    <row r="15" spans="1:13" s="25" customFormat="1" ht="15" customHeight="1" x14ac:dyDescent="0.15">
      <c r="A15" s="25">
        <v>8</v>
      </c>
      <c r="B15" s="63" t="s">
        <v>70</v>
      </c>
      <c r="C15" s="64">
        <f t="shared" si="1"/>
        <v>1060</v>
      </c>
      <c r="D15" s="65">
        <f t="shared" si="1"/>
        <v>28</v>
      </c>
      <c r="E15" s="66">
        <v>521</v>
      </c>
      <c r="F15" s="67">
        <v>21</v>
      </c>
      <c r="G15" s="70">
        <v>539</v>
      </c>
      <c r="H15" s="67">
        <v>7</v>
      </c>
      <c r="I15" s="68">
        <v>38</v>
      </c>
      <c r="J15" s="67">
        <v>4</v>
      </c>
      <c r="K15" s="69">
        <v>20.399999999999999</v>
      </c>
      <c r="L15" s="69">
        <v>4.3</v>
      </c>
      <c r="M15" s="69">
        <v>0.7</v>
      </c>
    </row>
    <row r="16" spans="1:13" s="25" customFormat="1" ht="15" customHeight="1" x14ac:dyDescent="0.15">
      <c r="A16" s="25">
        <v>9</v>
      </c>
      <c r="B16" s="63" t="s">
        <v>71</v>
      </c>
      <c r="C16" s="64">
        <f t="shared" si="1"/>
        <v>171</v>
      </c>
      <c r="D16" s="65">
        <f t="shared" si="1"/>
        <v>8</v>
      </c>
      <c r="E16" s="66">
        <v>75</v>
      </c>
      <c r="F16" s="67">
        <v>5</v>
      </c>
      <c r="G16" s="70">
        <v>96</v>
      </c>
      <c r="H16" s="67">
        <v>3</v>
      </c>
      <c r="I16" s="68">
        <v>7</v>
      </c>
      <c r="J16" s="67">
        <v>1</v>
      </c>
      <c r="K16" s="69">
        <v>98.6</v>
      </c>
      <c r="L16" s="69">
        <v>26.2</v>
      </c>
      <c r="M16" s="69">
        <v>7.8</v>
      </c>
    </row>
    <row r="17" spans="1:13" s="25" customFormat="1" ht="15" customHeight="1" x14ac:dyDescent="0.15">
      <c r="A17" s="25">
        <v>10</v>
      </c>
      <c r="B17" s="63" t="s">
        <v>72</v>
      </c>
      <c r="C17" s="64">
        <f t="shared" si="1"/>
        <v>1234</v>
      </c>
      <c r="D17" s="65">
        <f t="shared" si="1"/>
        <v>0</v>
      </c>
      <c r="E17" s="66">
        <v>625</v>
      </c>
      <c r="F17" s="67">
        <v>0</v>
      </c>
      <c r="G17" s="70">
        <v>609</v>
      </c>
      <c r="H17" s="67">
        <v>0</v>
      </c>
      <c r="I17" s="68">
        <v>38</v>
      </c>
      <c r="J17" s="67">
        <v>0</v>
      </c>
      <c r="K17" s="69">
        <v>13.1</v>
      </c>
      <c r="L17" s="69">
        <v>4.2</v>
      </c>
      <c r="M17" s="69">
        <v>0.4</v>
      </c>
    </row>
    <row r="18" spans="1:13" s="25" customFormat="1" ht="15" customHeight="1" x14ac:dyDescent="0.15">
      <c r="A18" s="25">
        <v>11</v>
      </c>
      <c r="B18" s="63" t="s">
        <v>73</v>
      </c>
      <c r="C18" s="64">
        <f t="shared" si="1"/>
        <v>838</v>
      </c>
      <c r="D18" s="65">
        <f t="shared" si="1"/>
        <v>18</v>
      </c>
      <c r="E18" s="66">
        <v>428</v>
      </c>
      <c r="F18" s="67">
        <v>13</v>
      </c>
      <c r="G18" s="70">
        <v>410</v>
      </c>
      <c r="H18" s="67">
        <v>5</v>
      </c>
      <c r="I18" s="68">
        <v>29</v>
      </c>
      <c r="J18" s="67">
        <v>3</v>
      </c>
      <c r="K18" s="69">
        <v>27.7</v>
      </c>
      <c r="L18" s="69">
        <v>9.6999999999999993</v>
      </c>
      <c r="M18" s="69">
        <v>1.2</v>
      </c>
    </row>
    <row r="19" spans="1:13" s="25" customFormat="1" ht="15" customHeight="1" x14ac:dyDescent="0.15">
      <c r="A19" s="25">
        <v>12</v>
      </c>
      <c r="B19" s="63" t="s">
        <v>74</v>
      </c>
      <c r="C19" s="64">
        <f t="shared" si="1"/>
        <v>542</v>
      </c>
      <c r="D19" s="65">
        <f t="shared" si="1"/>
        <v>18</v>
      </c>
      <c r="E19" s="66">
        <v>283</v>
      </c>
      <c r="F19" s="67">
        <v>16</v>
      </c>
      <c r="G19" s="70">
        <v>259</v>
      </c>
      <c r="H19" s="67">
        <v>2</v>
      </c>
      <c r="I19" s="68">
        <v>21</v>
      </c>
      <c r="J19" s="67">
        <v>3</v>
      </c>
      <c r="K19" s="69">
        <v>40</v>
      </c>
      <c r="L19" s="69">
        <v>11.3</v>
      </c>
      <c r="M19" s="69">
        <v>1.3</v>
      </c>
    </row>
    <row r="20" spans="1:13" s="25" customFormat="1" ht="15" customHeight="1" x14ac:dyDescent="0.15">
      <c r="A20" s="25">
        <v>13</v>
      </c>
      <c r="B20" s="71" t="s">
        <v>75</v>
      </c>
      <c r="C20" s="64">
        <f t="shared" si="1"/>
        <v>530</v>
      </c>
      <c r="D20" s="65">
        <f t="shared" si="1"/>
        <v>20</v>
      </c>
      <c r="E20" s="66">
        <v>281</v>
      </c>
      <c r="F20" s="67">
        <v>16</v>
      </c>
      <c r="G20" s="70">
        <v>249</v>
      </c>
      <c r="H20" s="67">
        <v>4</v>
      </c>
      <c r="I20" s="68">
        <v>22</v>
      </c>
      <c r="J20" s="67">
        <v>4</v>
      </c>
      <c r="K20" s="69">
        <v>43.3</v>
      </c>
      <c r="L20" s="69">
        <v>12</v>
      </c>
      <c r="M20" s="69">
        <v>1.5</v>
      </c>
    </row>
    <row r="21" spans="1:13" s="25" customFormat="1" ht="15" customHeight="1" x14ac:dyDescent="0.15">
      <c r="A21" s="25">
        <v>14</v>
      </c>
      <c r="B21" s="63" t="s">
        <v>76</v>
      </c>
      <c r="C21" s="64">
        <f t="shared" si="1"/>
        <v>489</v>
      </c>
      <c r="D21" s="65">
        <f t="shared" si="1"/>
        <v>27</v>
      </c>
      <c r="E21" s="66">
        <v>244</v>
      </c>
      <c r="F21" s="67">
        <v>19</v>
      </c>
      <c r="G21" s="70">
        <v>245</v>
      </c>
      <c r="H21" s="67">
        <v>8</v>
      </c>
      <c r="I21" s="68">
        <v>21</v>
      </c>
      <c r="J21" s="67">
        <v>4</v>
      </c>
      <c r="K21" s="69">
        <v>40.200000000000003</v>
      </c>
      <c r="L21" s="69">
        <v>11.5</v>
      </c>
      <c r="M21" s="69">
        <v>1.6</v>
      </c>
    </row>
    <row r="22" spans="1:13" s="25" customFormat="1" ht="15" customHeight="1" x14ac:dyDescent="0.15">
      <c r="A22" s="25">
        <v>15</v>
      </c>
      <c r="B22" s="63" t="s">
        <v>77</v>
      </c>
      <c r="C22" s="64">
        <f t="shared" si="1"/>
        <v>538</v>
      </c>
      <c r="D22" s="65">
        <f t="shared" si="1"/>
        <v>29</v>
      </c>
      <c r="E22" s="66">
        <v>291</v>
      </c>
      <c r="F22" s="67">
        <v>22</v>
      </c>
      <c r="G22" s="70">
        <v>247</v>
      </c>
      <c r="H22" s="67">
        <v>7</v>
      </c>
      <c r="I22" s="68">
        <v>23</v>
      </c>
      <c r="J22" s="67">
        <v>5</v>
      </c>
      <c r="K22" s="69">
        <v>36.5</v>
      </c>
      <c r="L22" s="69">
        <v>10.8</v>
      </c>
      <c r="M22" s="69">
        <v>1.5</v>
      </c>
    </row>
    <row r="23" spans="1:13" s="25" customFormat="1" ht="15" customHeight="1" x14ac:dyDescent="0.15">
      <c r="A23" s="25">
        <v>16</v>
      </c>
      <c r="B23" s="63" t="s">
        <v>78</v>
      </c>
      <c r="C23" s="64">
        <f t="shared" si="1"/>
        <v>291</v>
      </c>
      <c r="D23" s="65">
        <f t="shared" si="1"/>
        <v>11</v>
      </c>
      <c r="E23" s="66">
        <v>148</v>
      </c>
      <c r="F23" s="67">
        <v>10</v>
      </c>
      <c r="G23" s="70">
        <v>143</v>
      </c>
      <c r="H23" s="67">
        <v>1</v>
      </c>
      <c r="I23" s="68">
        <v>14</v>
      </c>
      <c r="J23" s="67">
        <v>2</v>
      </c>
      <c r="K23" s="69">
        <v>49.2</v>
      </c>
      <c r="L23" s="69">
        <v>14.1</v>
      </c>
      <c r="M23" s="69">
        <v>2.4</v>
      </c>
    </row>
    <row r="24" spans="1:13" s="25" customFormat="1" ht="15" customHeight="1" x14ac:dyDescent="0.15">
      <c r="A24" s="25">
        <v>17</v>
      </c>
      <c r="B24" s="63" t="s">
        <v>79</v>
      </c>
      <c r="C24" s="64">
        <f t="shared" si="1"/>
        <v>464</v>
      </c>
      <c r="D24" s="65">
        <f t="shared" si="1"/>
        <v>16</v>
      </c>
      <c r="E24" s="66">
        <v>236</v>
      </c>
      <c r="F24" s="67">
        <v>10</v>
      </c>
      <c r="G24" s="70">
        <v>228</v>
      </c>
      <c r="H24" s="67">
        <v>6</v>
      </c>
      <c r="I24" s="68">
        <v>18</v>
      </c>
      <c r="J24" s="67">
        <v>2</v>
      </c>
      <c r="K24" s="69">
        <v>34.6</v>
      </c>
      <c r="L24" s="69">
        <v>11.3</v>
      </c>
      <c r="M24" s="69">
        <v>1.7</v>
      </c>
    </row>
    <row r="25" spans="1:13" s="25" customFormat="1" ht="15" customHeight="1" x14ac:dyDescent="0.15">
      <c r="A25" s="25">
        <v>18</v>
      </c>
      <c r="B25" s="63" t="s">
        <v>80</v>
      </c>
      <c r="C25" s="64">
        <f t="shared" si="1"/>
        <v>332</v>
      </c>
      <c r="D25" s="65">
        <f t="shared" si="1"/>
        <v>12</v>
      </c>
      <c r="E25" s="66">
        <v>152</v>
      </c>
      <c r="F25" s="67">
        <v>6</v>
      </c>
      <c r="G25" s="70">
        <v>180</v>
      </c>
      <c r="H25" s="67">
        <v>6</v>
      </c>
      <c r="I25" s="68">
        <v>14</v>
      </c>
      <c r="J25" s="67">
        <v>2</v>
      </c>
      <c r="K25" s="69">
        <v>64.099999999999994</v>
      </c>
      <c r="L25" s="69">
        <v>15.7</v>
      </c>
      <c r="M25" s="69">
        <v>2.4</v>
      </c>
    </row>
    <row r="26" spans="1:13" s="25" customFormat="1" ht="15" customHeight="1" x14ac:dyDescent="0.15">
      <c r="A26" s="25">
        <v>19</v>
      </c>
      <c r="B26" s="63" t="s">
        <v>81</v>
      </c>
      <c r="C26" s="64">
        <f t="shared" si="1"/>
        <v>426</v>
      </c>
      <c r="D26" s="65">
        <f t="shared" si="1"/>
        <v>12</v>
      </c>
      <c r="E26" s="66">
        <v>205</v>
      </c>
      <c r="F26" s="67">
        <v>9</v>
      </c>
      <c r="G26" s="70">
        <v>221</v>
      </c>
      <c r="H26" s="67">
        <v>3</v>
      </c>
      <c r="I26" s="68">
        <v>17</v>
      </c>
      <c r="J26" s="67">
        <v>2</v>
      </c>
      <c r="K26" s="69">
        <v>75</v>
      </c>
      <c r="L26" s="69">
        <v>17</v>
      </c>
      <c r="M26" s="69">
        <v>1.9</v>
      </c>
    </row>
    <row r="27" spans="1:13" s="25" customFormat="1" ht="15" customHeight="1" x14ac:dyDescent="0.15">
      <c r="A27" s="25">
        <v>20</v>
      </c>
      <c r="B27" s="63" t="s">
        <v>82</v>
      </c>
      <c r="C27" s="64">
        <f t="shared" si="1"/>
        <v>494</v>
      </c>
      <c r="D27" s="65">
        <f t="shared" si="1"/>
        <v>27</v>
      </c>
      <c r="E27" s="66">
        <v>253</v>
      </c>
      <c r="F27" s="67">
        <v>20</v>
      </c>
      <c r="G27" s="70">
        <v>241</v>
      </c>
      <c r="H27" s="67">
        <v>7</v>
      </c>
      <c r="I27" s="68">
        <v>21</v>
      </c>
      <c r="J27" s="67">
        <v>5</v>
      </c>
      <c r="K27" s="69">
        <v>39.200000000000003</v>
      </c>
      <c r="L27" s="69">
        <v>11.1</v>
      </c>
      <c r="M27" s="69">
        <v>1.6</v>
      </c>
    </row>
    <row r="28" spans="1:13" s="25" customFormat="1" ht="15" customHeight="1" x14ac:dyDescent="0.15">
      <c r="A28" s="25">
        <v>21</v>
      </c>
      <c r="B28" s="63" t="s">
        <v>83</v>
      </c>
      <c r="C28" s="64">
        <f t="shared" si="1"/>
        <v>544</v>
      </c>
      <c r="D28" s="65">
        <f t="shared" si="1"/>
        <v>22</v>
      </c>
      <c r="E28" s="66">
        <v>279</v>
      </c>
      <c r="F28" s="67">
        <v>16</v>
      </c>
      <c r="G28" s="70">
        <v>265</v>
      </c>
      <c r="H28" s="67">
        <v>6</v>
      </c>
      <c r="I28" s="68">
        <v>21</v>
      </c>
      <c r="J28" s="67">
        <v>3</v>
      </c>
      <c r="K28" s="69">
        <v>27</v>
      </c>
      <c r="L28" s="69">
        <v>10.7</v>
      </c>
      <c r="M28" s="69">
        <v>1.5</v>
      </c>
    </row>
    <row r="29" spans="1:13" s="25" customFormat="1" ht="15" customHeight="1" x14ac:dyDescent="0.15">
      <c r="A29" s="25">
        <v>22</v>
      </c>
      <c r="B29" s="63" t="s">
        <v>84</v>
      </c>
      <c r="C29" s="64">
        <f t="shared" si="1"/>
        <v>617</v>
      </c>
      <c r="D29" s="65">
        <f t="shared" si="1"/>
        <v>33</v>
      </c>
      <c r="E29" s="66">
        <v>293</v>
      </c>
      <c r="F29" s="67">
        <v>24</v>
      </c>
      <c r="G29" s="70">
        <v>324</v>
      </c>
      <c r="H29" s="67">
        <v>9</v>
      </c>
      <c r="I29" s="68">
        <v>24</v>
      </c>
      <c r="J29" s="67">
        <v>5</v>
      </c>
      <c r="K29" s="69">
        <v>34.700000000000003</v>
      </c>
      <c r="L29" s="69">
        <v>9.1</v>
      </c>
      <c r="M29" s="69">
        <v>1.3</v>
      </c>
    </row>
    <row r="30" spans="1:13" s="25" customFormat="1" ht="15" customHeight="1" x14ac:dyDescent="0.15">
      <c r="A30" s="25">
        <v>23</v>
      </c>
      <c r="B30" s="63" t="s">
        <v>85</v>
      </c>
      <c r="C30" s="64">
        <f t="shared" si="1"/>
        <v>705</v>
      </c>
      <c r="D30" s="65">
        <f t="shared" si="1"/>
        <v>24</v>
      </c>
      <c r="E30" s="66">
        <v>353</v>
      </c>
      <c r="F30" s="67">
        <v>15</v>
      </c>
      <c r="G30" s="70">
        <v>352</v>
      </c>
      <c r="H30" s="67">
        <v>9</v>
      </c>
      <c r="I30" s="68">
        <v>27</v>
      </c>
      <c r="J30" s="67">
        <v>4</v>
      </c>
      <c r="K30" s="69">
        <v>28.4</v>
      </c>
      <c r="L30" s="69">
        <v>10</v>
      </c>
      <c r="M30" s="69">
        <v>1.3</v>
      </c>
    </row>
    <row r="31" spans="1:13" s="25" customFormat="1" ht="15" customHeight="1" x14ac:dyDescent="0.15">
      <c r="A31" s="25">
        <v>24</v>
      </c>
      <c r="B31" s="63" t="s">
        <v>86</v>
      </c>
      <c r="C31" s="64">
        <f t="shared" si="1"/>
        <v>887</v>
      </c>
      <c r="D31" s="65">
        <f t="shared" si="1"/>
        <v>27</v>
      </c>
      <c r="E31" s="66">
        <v>474</v>
      </c>
      <c r="F31" s="67">
        <v>23</v>
      </c>
      <c r="G31" s="70">
        <v>413</v>
      </c>
      <c r="H31" s="67">
        <v>4</v>
      </c>
      <c r="I31" s="68">
        <v>31</v>
      </c>
      <c r="J31" s="67">
        <v>4</v>
      </c>
      <c r="K31" s="69">
        <v>22.2</v>
      </c>
      <c r="L31" s="69">
        <v>4.3</v>
      </c>
      <c r="M31" s="69">
        <v>1</v>
      </c>
    </row>
    <row r="32" spans="1:13" s="25" customFormat="1" ht="15" customHeight="1" x14ac:dyDescent="0.15">
      <c r="A32" s="25">
        <v>25</v>
      </c>
      <c r="B32" s="63" t="s">
        <v>87</v>
      </c>
      <c r="C32" s="64">
        <f t="shared" si="1"/>
        <v>868</v>
      </c>
      <c r="D32" s="65">
        <f t="shared" si="1"/>
        <v>22</v>
      </c>
      <c r="E32" s="66">
        <v>432</v>
      </c>
      <c r="F32" s="67">
        <v>12</v>
      </c>
      <c r="G32" s="70">
        <v>436</v>
      </c>
      <c r="H32" s="67">
        <v>10</v>
      </c>
      <c r="I32" s="68">
        <v>32</v>
      </c>
      <c r="J32" s="67">
        <v>4</v>
      </c>
      <c r="K32" s="69">
        <v>22.1</v>
      </c>
      <c r="L32" s="69">
        <v>7.4</v>
      </c>
      <c r="M32" s="69">
        <v>1.1000000000000001</v>
      </c>
    </row>
    <row r="33" spans="1:13" s="25" customFormat="1" ht="15" customHeight="1" x14ac:dyDescent="0.15">
      <c r="A33" s="25">
        <v>26</v>
      </c>
      <c r="B33" s="63" t="s">
        <v>88</v>
      </c>
      <c r="C33" s="64">
        <f t="shared" si="1"/>
        <v>527</v>
      </c>
      <c r="D33" s="65">
        <f t="shared" si="1"/>
        <v>29</v>
      </c>
      <c r="E33" s="66">
        <v>246</v>
      </c>
      <c r="F33" s="67">
        <v>25</v>
      </c>
      <c r="G33" s="70">
        <v>281</v>
      </c>
      <c r="H33" s="67">
        <v>4</v>
      </c>
      <c r="I33" s="68">
        <v>22</v>
      </c>
      <c r="J33" s="67">
        <v>4</v>
      </c>
      <c r="K33" s="69">
        <v>42.8</v>
      </c>
      <c r="L33" s="69">
        <v>12.6</v>
      </c>
      <c r="M33" s="69">
        <v>1.7</v>
      </c>
    </row>
    <row r="34" spans="1:13" s="25" customFormat="1" ht="15" customHeight="1" x14ac:dyDescent="0.15">
      <c r="A34" s="25">
        <v>27</v>
      </c>
      <c r="B34" s="63" t="s">
        <v>89</v>
      </c>
      <c r="C34" s="64">
        <f t="shared" si="1"/>
        <v>685</v>
      </c>
      <c r="D34" s="65">
        <f t="shared" si="1"/>
        <v>32</v>
      </c>
      <c r="E34" s="66">
        <v>356</v>
      </c>
      <c r="F34" s="67">
        <v>28</v>
      </c>
      <c r="G34" s="70">
        <v>329</v>
      </c>
      <c r="H34" s="67">
        <v>4</v>
      </c>
      <c r="I34" s="68">
        <v>27</v>
      </c>
      <c r="J34" s="67">
        <v>5</v>
      </c>
      <c r="K34" s="69">
        <v>27.7</v>
      </c>
      <c r="L34" s="69">
        <v>9.5</v>
      </c>
      <c r="M34" s="69">
        <v>1.2</v>
      </c>
    </row>
    <row r="35" spans="1:13" s="25" customFormat="1" ht="15" customHeight="1" x14ac:dyDescent="0.15">
      <c r="A35" s="25">
        <v>28</v>
      </c>
      <c r="B35" s="63" t="s">
        <v>90</v>
      </c>
      <c r="C35" s="64">
        <f t="shared" si="1"/>
        <v>541</v>
      </c>
      <c r="D35" s="65">
        <f t="shared" si="1"/>
        <v>23</v>
      </c>
      <c r="E35" s="66">
        <v>277</v>
      </c>
      <c r="F35" s="67">
        <v>16</v>
      </c>
      <c r="G35" s="70">
        <v>264</v>
      </c>
      <c r="H35" s="67">
        <v>7</v>
      </c>
      <c r="I35" s="68">
        <v>22</v>
      </c>
      <c r="J35" s="67">
        <v>4</v>
      </c>
      <c r="K35" s="69">
        <v>37.1</v>
      </c>
      <c r="L35" s="69">
        <v>15.6</v>
      </c>
      <c r="M35" s="69">
        <v>2.1</v>
      </c>
    </row>
    <row r="36" spans="1:13" s="25" customFormat="1" ht="15" customHeight="1" x14ac:dyDescent="0.15">
      <c r="A36" s="25">
        <v>29</v>
      </c>
      <c r="B36" s="63" t="s">
        <v>91</v>
      </c>
      <c r="C36" s="64">
        <f t="shared" si="1"/>
        <v>910</v>
      </c>
      <c r="D36" s="65">
        <f t="shared" si="1"/>
        <v>48</v>
      </c>
      <c r="E36" s="66">
        <v>461</v>
      </c>
      <c r="F36" s="67">
        <v>32</v>
      </c>
      <c r="G36" s="70">
        <v>449</v>
      </c>
      <c r="H36" s="67">
        <v>16</v>
      </c>
      <c r="I36" s="68">
        <v>36</v>
      </c>
      <c r="J36" s="67">
        <v>8</v>
      </c>
      <c r="K36" s="72">
        <v>32.299999999999997</v>
      </c>
      <c r="L36" s="72">
        <v>6.1</v>
      </c>
      <c r="M36" s="72">
        <v>1.9</v>
      </c>
    </row>
    <row r="37" spans="1:13" s="25" customFormat="1" ht="15.95" customHeight="1" x14ac:dyDescent="0.15">
      <c r="A37" s="21" t="s">
        <v>92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2" t="s">
        <v>93</v>
      </c>
    </row>
  </sheetData>
  <mergeCells count="9">
    <mergeCell ref="A7:B7"/>
    <mergeCell ref="A5:B6"/>
    <mergeCell ref="C5:H5"/>
    <mergeCell ref="I5:J5"/>
    <mergeCell ref="K5:M5"/>
    <mergeCell ref="C6:D6"/>
    <mergeCell ref="E6:F6"/>
    <mergeCell ref="G6:H6"/>
    <mergeCell ref="I6:J6"/>
  </mergeCells>
  <phoneticPr fontId="2"/>
  <hyperlinks>
    <hyperlink ref="A1" location="目次!A1" display="目次へもどる" xr:uid="{6576C6CE-82CA-412A-980A-CED37FC66F40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fitToHeight="0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34A86-3072-48BD-96AC-FC9B1F01FE8E}">
  <sheetPr codeName="Sheet6"/>
  <dimension ref="A1:K10"/>
  <sheetViews>
    <sheetView zoomScale="110" zoomScaleNormal="110" workbookViewId="0"/>
  </sheetViews>
  <sheetFormatPr defaultColWidth="9.625" defaultRowHeight="15" customHeight="1" x14ac:dyDescent="0.15"/>
  <cols>
    <col min="1" max="1" width="34.625" style="23" customWidth="1"/>
    <col min="2" max="2" width="6.875" style="23" customWidth="1"/>
    <col min="3" max="11" width="5" style="23" customWidth="1"/>
    <col min="12" max="16384" width="9.625" style="23"/>
  </cols>
  <sheetData>
    <row r="1" spans="1:11" ht="15" customHeight="1" x14ac:dyDescent="0.15">
      <c r="A1" s="428" t="s">
        <v>793</v>
      </c>
    </row>
    <row r="3" spans="1:11" ht="15" customHeight="1" x14ac:dyDescent="0.15">
      <c r="A3" s="1" t="s">
        <v>94</v>
      </c>
    </row>
    <row r="4" spans="1:11" s="25" customFormat="1" ht="15" customHeight="1" x14ac:dyDescent="0.15">
      <c r="A4" s="73" t="s">
        <v>95</v>
      </c>
      <c r="B4" s="46"/>
      <c r="K4" s="5" t="s">
        <v>27</v>
      </c>
    </row>
    <row r="5" spans="1:11" s="25" customFormat="1" ht="15" customHeight="1" x14ac:dyDescent="0.15">
      <c r="A5" s="433" t="s">
        <v>2</v>
      </c>
      <c r="B5" s="74"/>
      <c r="C5" s="439" t="s">
        <v>96</v>
      </c>
      <c r="D5" s="444"/>
      <c r="E5" s="439" t="s">
        <v>97</v>
      </c>
      <c r="F5" s="440"/>
      <c r="G5" s="440"/>
      <c r="H5" s="440"/>
      <c r="I5" s="440"/>
      <c r="J5" s="440"/>
      <c r="K5" s="440"/>
    </row>
    <row r="6" spans="1:11" s="25" customFormat="1" ht="90" customHeight="1" x14ac:dyDescent="0.15">
      <c r="A6" s="451"/>
      <c r="B6" s="75" t="s">
        <v>98</v>
      </c>
      <c r="C6" s="76" t="s">
        <v>99</v>
      </c>
      <c r="D6" s="76" t="s">
        <v>100</v>
      </c>
      <c r="E6" s="77" t="s">
        <v>101</v>
      </c>
      <c r="F6" s="77" t="s">
        <v>102</v>
      </c>
      <c r="G6" s="77" t="s">
        <v>103</v>
      </c>
      <c r="H6" s="77" t="s">
        <v>104</v>
      </c>
      <c r="I6" s="77" t="s">
        <v>105</v>
      </c>
      <c r="J6" s="77" t="s">
        <v>106</v>
      </c>
      <c r="K6" s="77" t="s">
        <v>107</v>
      </c>
    </row>
    <row r="7" spans="1:11" s="25" customFormat="1" ht="15" customHeight="1" x14ac:dyDescent="0.15">
      <c r="A7" s="6" t="s">
        <v>108</v>
      </c>
      <c r="B7" s="78">
        <f t="shared" ref="B7:K7" si="0">SUM(B8:B9)</f>
        <v>1167</v>
      </c>
      <c r="C7" s="78">
        <f t="shared" si="0"/>
        <v>795</v>
      </c>
      <c r="D7" s="78">
        <f t="shared" si="0"/>
        <v>372</v>
      </c>
      <c r="E7" s="78">
        <f t="shared" si="0"/>
        <v>471</v>
      </c>
      <c r="F7" s="78">
        <f t="shared" si="0"/>
        <v>0</v>
      </c>
      <c r="G7" s="78">
        <f t="shared" si="0"/>
        <v>640</v>
      </c>
      <c r="H7" s="78">
        <f t="shared" si="0"/>
        <v>53</v>
      </c>
      <c r="I7" s="78">
        <f t="shared" si="0"/>
        <v>0</v>
      </c>
      <c r="J7" s="78">
        <f t="shared" si="0"/>
        <v>2</v>
      </c>
      <c r="K7" s="78">
        <f t="shared" si="0"/>
        <v>1</v>
      </c>
    </row>
    <row r="8" spans="1:11" s="25" customFormat="1" ht="15" customHeight="1" x14ac:dyDescent="0.15">
      <c r="A8" s="79" t="s">
        <v>109</v>
      </c>
      <c r="B8" s="80">
        <f>SUM(C8:D8)</f>
        <v>860</v>
      </c>
      <c r="C8" s="81">
        <v>606</v>
      </c>
      <c r="D8" s="81">
        <v>254</v>
      </c>
      <c r="E8" s="81">
        <v>218</v>
      </c>
      <c r="F8" s="82">
        <v>0</v>
      </c>
      <c r="G8" s="81">
        <v>640</v>
      </c>
      <c r="H8" s="81">
        <v>2</v>
      </c>
      <c r="I8" s="82">
        <v>0</v>
      </c>
      <c r="J8" s="82">
        <v>0</v>
      </c>
      <c r="K8" s="81">
        <v>0</v>
      </c>
    </row>
    <row r="9" spans="1:11" s="25" customFormat="1" ht="15" customHeight="1" x14ac:dyDescent="0.15">
      <c r="A9" s="79" t="s">
        <v>110</v>
      </c>
      <c r="B9" s="80">
        <f>SUM(C9:D9)</f>
        <v>307</v>
      </c>
      <c r="C9" s="81">
        <v>189</v>
      </c>
      <c r="D9" s="81">
        <v>118</v>
      </c>
      <c r="E9" s="81">
        <v>253</v>
      </c>
      <c r="F9" s="82">
        <v>0</v>
      </c>
      <c r="G9" s="82">
        <v>0</v>
      </c>
      <c r="H9" s="83">
        <v>51</v>
      </c>
      <c r="I9" s="83">
        <v>0</v>
      </c>
      <c r="J9" s="83">
        <v>2</v>
      </c>
      <c r="K9" s="83">
        <v>1</v>
      </c>
    </row>
    <row r="10" spans="1:11" s="25" customFormat="1" ht="15" customHeight="1" x14ac:dyDescent="0.15">
      <c r="A10" s="84"/>
      <c r="B10" s="85"/>
      <c r="C10" s="85"/>
      <c r="D10" s="85"/>
      <c r="E10" s="85"/>
      <c r="F10" s="21"/>
      <c r="G10" s="21"/>
      <c r="K10" s="37" t="s">
        <v>111</v>
      </c>
    </row>
  </sheetData>
  <mergeCells count="3">
    <mergeCell ref="A5:A6"/>
    <mergeCell ref="C5:D5"/>
    <mergeCell ref="E5:K5"/>
  </mergeCells>
  <phoneticPr fontId="2"/>
  <hyperlinks>
    <hyperlink ref="A1" location="目次!A1" display="目次へもどる" xr:uid="{820DF965-1FDF-4AD3-84C1-C048F0C21A46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CA86D-6858-4498-B6E1-BC99F59B5D04}">
  <sheetPr codeName="Sheet7"/>
  <dimension ref="A1:J10"/>
  <sheetViews>
    <sheetView zoomScale="110" zoomScaleNormal="110" workbookViewId="0"/>
  </sheetViews>
  <sheetFormatPr defaultColWidth="9.875" defaultRowHeight="15" customHeight="1" x14ac:dyDescent="0.15"/>
  <cols>
    <col min="1" max="1" width="11.125" style="23" customWidth="1"/>
    <col min="2" max="3" width="8.625" style="23" customWidth="1"/>
    <col min="4" max="6" width="8.125" style="23" customWidth="1"/>
    <col min="7" max="7" width="8.625" style="23" customWidth="1"/>
    <col min="8" max="10" width="8.125" style="23" customWidth="1"/>
    <col min="11" max="16384" width="9.875" style="23"/>
  </cols>
  <sheetData>
    <row r="1" spans="1:10" ht="15" customHeight="1" x14ac:dyDescent="0.15">
      <c r="A1" s="428" t="s">
        <v>793</v>
      </c>
    </row>
    <row r="3" spans="1:10" ht="15" customHeight="1" x14ac:dyDescent="0.15">
      <c r="A3" s="1" t="s">
        <v>112</v>
      </c>
    </row>
    <row r="4" spans="1:10" s="25" customFormat="1" ht="15" customHeight="1" x14ac:dyDescent="0.15">
      <c r="A4" s="4" t="s">
        <v>26</v>
      </c>
      <c r="B4" s="46"/>
      <c r="J4" s="5" t="s">
        <v>27</v>
      </c>
    </row>
    <row r="5" spans="1:10" s="25" customFormat="1" ht="15" customHeight="1" x14ac:dyDescent="0.15">
      <c r="A5" s="442" t="s">
        <v>28</v>
      </c>
      <c r="B5" s="437" t="s">
        <v>47</v>
      </c>
      <c r="C5" s="437" t="s">
        <v>32</v>
      </c>
      <c r="D5" s="439" t="s">
        <v>113</v>
      </c>
      <c r="E5" s="440"/>
      <c r="F5" s="444"/>
      <c r="G5" s="448" t="s">
        <v>114</v>
      </c>
      <c r="H5" s="439" t="s">
        <v>50</v>
      </c>
      <c r="I5" s="440"/>
      <c r="J5" s="440"/>
    </row>
    <row r="6" spans="1:10" s="25" customFormat="1" ht="30" customHeight="1" x14ac:dyDescent="0.15">
      <c r="A6" s="443"/>
      <c r="B6" s="441"/>
      <c r="C6" s="441"/>
      <c r="D6" s="7" t="s">
        <v>34</v>
      </c>
      <c r="E6" s="7" t="s">
        <v>35</v>
      </c>
      <c r="F6" s="7" t="s">
        <v>36</v>
      </c>
      <c r="G6" s="449"/>
      <c r="H6" s="27" t="s">
        <v>34</v>
      </c>
      <c r="I6" s="7" t="s">
        <v>35</v>
      </c>
      <c r="J6" s="7" t="s">
        <v>36</v>
      </c>
    </row>
    <row r="7" spans="1:10" s="25" customFormat="1" ht="15" customHeight="1" x14ac:dyDescent="0.15">
      <c r="A7" s="47" t="s">
        <v>43</v>
      </c>
      <c r="B7" s="48">
        <v>15</v>
      </c>
      <c r="C7" s="31">
        <v>274</v>
      </c>
      <c r="D7" s="31">
        <f t="shared" ref="D7:D8" si="0">SUM(E7:F7)</f>
        <v>8524</v>
      </c>
      <c r="E7" s="31">
        <v>4337</v>
      </c>
      <c r="F7" s="31">
        <v>4187</v>
      </c>
      <c r="G7" s="49">
        <f t="shared" ref="G7:G8" si="1">IFERROR(D7/C7,0)</f>
        <v>31.10948905109489</v>
      </c>
      <c r="H7" s="31">
        <f t="shared" ref="H7:H8" si="2">SUM(I7:J7)</f>
        <v>524</v>
      </c>
      <c r="I7" s="31">
        <v>295</v>
      </c>
      <c r="J7" s="31">
        <v>229</v>
      </c>
    </row>
    <row r="8" spans="1:10" s="25" customFormat="1" ht="15" customHeight="1" x14ac:dyDescent="0.15">
      <c r="A8" s="86">
        <v>6</v>
      </c>
      <c r="B8" s="48">
        <v>15</v>
      </c>
      <c r="C8" s="31">
        <v>267</v>
      </c>
      <c r="D8" s="31">
        <f t="shared" si="0"/>
        <v>8386</v>
      </c>
      <c r="E8" s="31">
        <v>4281</v>
      </c>
      <c r="F8" s="31">
        <v>4105</v>
      </c>
      <c r="G8" s="49">
        <f t="shared" si="1"/>
        <v>31.408239700374533</v>
      </c>
      <c r="H8" s="31">
        <f t="shared" si="2"/>
        <v>523</v>
      </c>
      <c r="I8" s="31">
        <v>296</v>
      </c>
      <c r="J8" s="31">
        <v>227</v>
      </c>
    </row>
    <row r="9" spans="1:10" s="25" customFormat="1" ht="15" customHeight="1" x14ac:dyDescent="0.15">
      <c r="A9" s="50">
        <v>7</v>
      </c>
      <c r="B9" s="48">
        <v>15</v>
      </c>
      <c r="C9" s="31">
        <v>272</v>
      </c>
      <c r="D9" s="31">
        <f>SUM(E9:F9)</f>
        <v>8293</v>
      </c>
      <c r="E9" s="31">
        <v>4262</v>
      </c>
      <c r="F9" s="31">
        <v>4031</v>
      </c>
      <c r="G9" s="49">
        <f>IFERROR(D9/C9,0)</f>
        <v>30.488970588235293</v>
      </c>
      <c r="H9" s="31">
        <f>SUM(I9:J9)</f>
        <v>531</v>
      </c>
      <c r="I9" s="31">
        <v>295</v>
      </c>
      <c r="J9" s="31">
        <v>236</v>
      </c>
    </row>
    <row r="10" spans="1:10" s="25" customFormat="1" ht="15" customHeight="1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2" t="s">
        <v>111</v>
      </c>
    </row>
  </sheetData>
  <mergeCells count="6">
    <mergeCell ref="H5:J5"/>
    <mergeCell ref="A5:A6"/>
    <mergeCell ref="B5:B6"/>
    <mergeCell ref="C5:C6"/>
    <mergeCell ref="D5:F5"/>
    <mergeCell ref="G5:G6"/>
  </mergeCells>
  <phoneticPr fontId="2"/>
  <hyperlinks>
    <hyperlink ref="A1" location="目次!A1" display="目次へもどる" xr:uid="{C2B92D01-07B5-4525-B206-7BEE824D007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DB045-D3B8-4FFA-8188-6CEFFE68AB9C}">
  <sheetPr codeName="Sheet8">
    <pageSetUpPr fitToPage="1"/>
  </sheetPr>
  <dimension ref="A1:M24"/>
  <sheetViews>
    <sheetView zoomScale="110" zoomScaleNormal="110" zoomScaleSheetLayoutView="100" workbookViewId="0"/>
  </sheetViews>
  <sheetFormatPr defaultColWidth="9.875" defaultRowHeight="15" customHeight="1" x14ac:dyDescent="0.15"/>
  <cols>
    <col min="1" max="1" width="2.5" style="23" customWidth="1"/>
    <col min="2" max="2" width="12.125" style="23" customWidth="1"/>
    <col min="3" max="3" width="7" style="23" customWidth="1"/>
    <col min="4" max="4" width="6.125" style="23" customWidth="1"/>
    <col min="5" max="5" width="7" style="23" customWidth="1"/>
    <col min="6" max="6" width="6.125" style="23" customWidth="1"/>
    <col min="7" max="7" width="7" style="23" customWidth="1"/>
    <col min="8" max="8" width="5" style="23" customWidth="1"/>
    <col min="9" max="9" width="6.25" style="23" customWidth="1"/>
    <col min="10" max="10" width="5" style="23" customWidth="1"/>
    <col min="11" max="13" width="7.125" style="23" customWidth="1"/>
    <col min="14" max="16384" width="9.875" style="23"/>
  </cols>
  <sheetData>
    <row r="1" spans="1:13" ht="15" customHeight="1" x14ac:dyDescent="0.15">
      <c r="A1" s="428" t="s">
        <v>793</v>
      </c>
    </row>
    <row r="3" spans="1:13" ht="15" customHeight="1" x14ac:dyDescent="0.15">
      <c r="A3" s="1" t="s">
        <v>115</v>
      </c>
      <c r="I3" s="87"/>
    </row>
    <row r="4" spans="1:13" s="25" customFormat="1" ht="15" customHeight="1" x14ac:dyDescent="0.15">
      <c r="A4" s="73" t="s">
        <v>116</v>
      </c>
      <c r="E4" s="51"/>
      <c r="F4" s="88"/>
      <c r="M4" s="37" t="s">
        <v>54</v>
      </c>
    </row>
    <row r="5" spans="1:13" s="25" customFormat="1" ht="15" customHeight="1" x14ac:dyDescent="0.15">
      <c r="A5" s="444" t="s">
        <v>55</v>
      </c>
      <c r="B5" s="457"/>
      <c r="C5" s="457" t="s">
        <v>117</v>
      </c>
      <c r="D5" s="457"/>
      <c r="E5" s="457"/>
      <c r="F5" s="457"/>
      <c r="G5" s="457"/>
      <c r="H5" s="457"/>
      <c r="I5" s="458" t="s">
        <v>32</v>
      </c>
      <c r="J5" s="458"/>
      <c r="K5" s="457" t="s">
        <v>118</v>
      </c>
      <c r="L5" s="457"/>
      <c r="M5" s="439"/>
    </row>
    <row r="6" spans="1:13" s="25" customFormat="1" ht="30" customHeight="1" x14ac:dyDescent="0.15">
      <c r="A6" s="444"/>
      <c r="B6" s="457"/>
      <c r="C6" s="457" t="s">
        <v>34</v>
      </c>
      <c r="D6" s="457"/>
      <c r="E6" s="457" t="s">
        <v>35</v>
      </c>
      <c r="F6" s="457"/>
      <c r="G6" s="457" t="s">
        <v>36</v>
      </c>
      <c r="H6" s="457"/>
      <c r="I6" s="459" t="s">
        <v>58</v>
      </c>
      <c r="J6" s="459"/>
      <c r="K6" s="90" t="s">
        <v>59</v>
      </c>
      <c r="L6" s="90" t="s">
        <v>60</v>
      </c>
      <c r="M6" s="91" t="s">
        <v>119</v>
      </c>
    </row>
    <row r="7" spans="1:13" s="25" customFormat="1" ht="15" customHeight="1" x14ac:dyDescent="0.15">
      <c r="A7" s="455" t="s">
        <v>62</v>
      </c>
      <c r="B7" s="456"/>
      <c r="C7" s="92">
        <f t="shared" ref="C7:J7" si="0">SUM(C8:C22)</f>
        <v>8293</v>
      </c>
      <c r="D7" s="93">
        <f t="shared" si="0"/>
        <v>254</v>
      </c>
      <c r="E7" s="92">
        <f t="shared" si="0"/>
        <v>4262</v>
      </c>
      <c r="F7" s="93">
        <f t="shared" si="0"/>
        <v>176</v>
      </c>
      <c r="G7" s="92">
        <f t="shared" si="0"/>
        <v>4031</v>
      </c>
      <c r="H7" s="93">
        <f t="shared" si="0"/>
        <v>78</v>
      </c>
      <c r="I7" s="92">
        <f t="shared" si="0"/>
        <v>272</v>
      </c>
      <c r="J7" s="93">
        <f t="shared" si="0"/>
        <v>45</v>
      </c>
      <c r="K7" s="94">
        <f>IFERROR(AVERAGE(K8:K22),0)</f>
        <v>54.033333333333331</v>
      </c>
      <c r="L7" s="94">
        <f>IFERROR(AVERAGE(L8:L36),0)</f>
        <v>12.833333333333332</v>
      </c>
      <c r="M7" s="94">
        <f>IFERROR(AVERAGE(M8:M22),0)</f>
        <v>2.2066666666666661</v>
      </c>
    </row>
    <row r="8" spans="1:13" s="25" customFormat="1" ht="15" customHeight="1" x14ac:dyDescent="0.15">
      <c r="A8" s="25">
        <v>1</v>
      </c>
      <c r="B8" s="63" t="s">
        <v>120</v>
      </c>
      <c r="C8" s="64">
        <f>SUM(E8+G8)</f>
        <v>745</v>
      </c>
      <c r="D8" s="65">
        <f>SUM(F8+H8)</f>
        <v>18</v>
      </c>
      <c r="E8" s="66">
        <v>364</v>
      </c>
      <c r="F8" s="67">
        <v>12</v>
      </c>
      <c r="G8" s="66">
        <v>381</v>
      </c>
      <c r="H8" s="67">
        <v>6</v>
      </c>
      <c r="I8" s="66">
        <v>24</v>
      </c>
      <c r="J8" s="67">
        <v>4</v>
      </c>
      <c r="K8" s="95">
        <v>41.8</v>
      </c>
      <c r="L8" s="95">
        <v>9.9</v>
      </c>
      <c r="M8" s="95">
        <v>2.1</v>
      </c>
    </row>
    <row r="9" spans="1:13" s="25" customFormat="1" ht="15" customHeight="1" x14ac:dyDescent="0.15">
      <c r="A9" s="25">
        <v>2</v>
      </c>
      <c r="B9" s="63" t="s">
        <v>121</v>
      </c>
      <c r="C9" s="64">
        <f t="shared" ref="C9:D22" si="1">SUM(E9+G9)</f>
        <v>428</v>
      </c>
      <c r="D9" s="65">
        <f t="shared" si="1"/>
        <v>19</v>
      </c>
      <c r="E9" s="66">
        <v>225</v>
      </c>
      <c r="F9" s="67">
        <v>14</v>
      </c>
      <c r="G9" s="66">
        <v>203</v>
      </c>
      <c r="H9" s="67">
        <v>5</v>
      </c>
      <c r="I9" s="66">
        <v>15</v>
      </c>
      <c r="J9" s="67">
        <v>3</v>
      </c>
      <c r="K9" s="95">
        <v>54.4</v>
      </c>
      <c r="L9" s="95">
        <v>13.7</v>
      </c>
      <c r="M9" s="95">
        <v>3</v>
      </c>
    </row>
    <row r="10" spans="1:13" s="25" customFormat="1" ht="15" customHeight="1" x14ac:dyDescent="0.15">
      <c r="A10" s="25">
        <v>3</v>
      </c>
      <c r="B10" s="63" t="s">
        <v>122</v>
      </c>
      <c r="C10" s="64">
        <f t="shared" si="1"/>
        <v>541</v>
      </c>
      <c r="D10" s="65">
        <f t="shared" si="1"/>
        <v>12</v>
      </c>
      <c r="E10" s="66">
        <v>267</v>
      </c>
      <c r="F10" s="67">
        <v>10</v>
      </c>
      <c r="G10" s="66">
        <v>274</v>
      </c>
      <c r="H10" s="67">
        <v>2</v>
      </c>
      <c r="I10" s="66">
        <v>17</v>
      </c>
      <c r="J10" s="67">
        <v>2</v>
      </c>
      <c r="K10" s="95">
        <v>50.4</v>
      </c>
      <c r="L10" s="95">
        <v>13.1</v>
      </c>
      <c r="M10" s="95">
        <v>2.5</v>
      </c>
    </row>
    <row r="11" spans="1:13" s="25" customFormat="1" ht="15" customHeight="1" x14ac:dyDescent="0.15">
      <c r="A11" s="25">
        <v>4</v>
      </c>
      <c r="B11" s="63" t="s">
        <v>123</v>
      </c>
      <c r="C11" s="64">
        <f t="shared" si="1"/>
        <v>692</v>
      </c>
      <c r="D11" s="65">
        <f t="shared" si="1"/>
        <v>43</v>
      </c>
      <c r="E11" s="66">
        <v>350</v>
      </c>
      <c r="F11" s="67">
        <v>26</v>
      </c>
      <c r="G11" s="66">
        <v>342</v>
      </c>
      <c r="H11" s="67">
        <v>17</v>
      </c>
      <c r="I11" s="66">
        <v>25</v>
      </c>
      <c r="J11" s="67">
        <v>7</v>
      </c>
      <c r="K11" s="95">
        <v>44.9</v>
      </c>
      <c r="L11" s="95">
        <v>9.4</v>
      </c>
      <c r="M11" s="95">
        <v>1.4</v>
      </c>
    </row>
    <row r="12" spans="1:13" s="25" customFormat="1" ht="15" customHeight="1" x14ac:dyDescent="0.15">
      <c r="A12" s="25">
        <v>5</v>
      </c>
      <c r="B12" s="63" t="s">
        <v>124</v>
      </c>
      <c r="C12" s="64">
        <f t="shared" si="1"/>
        <v>541</v>
      </c>
      <c r="D12" s="65">
        <f t="shared" si="1"/>
        <v>41</v>
      </c>
      <c r="E12" s="66">
        <v>285</v>
      </c>
      <c r="F12" s="67">
        <v>26</v>
      </c>
      <c r="G12" s="66">
        <v>256</v>
      </c>
      <c r="H12" s="67">
        <v>15</v>
      </c>
      <c r="I12" s="66">
        <v>22</v>
      </c>
      <c r="J12" s="67">
        <v>8</v>
      </c>
      <c r="K12" s="95">
        <v>44.2</v>
      </c>
      <c r="L12" s="95">
        <v>14.7</v>
      </c>
      <c r="M12" s="95">
        <v>2</v>
      </c>
    </row>
    <row r="13" spans="1:13" s="25" customFormat="1" ht="15" customHeight="1" x14ac:dyDescent="0.15">
      <c r="A13" s="25">
        <v>6</v>
      </c>
      <c r="B13" s="63" t="s">
        <v>125</v>
      </c>
      <c r="C13" s="64">
        <f t="shared" si="1"/>
        <v>800</v>
      </c>
      <c r="D13" s="65">
        <f t="shared" si="1"/>
        <v>6</v>
      </c>
      <c r="E13" s="66">
        <v>407</v>
      </c>
      <c r="F13" s="67">
        <v>3</v>
      </c>
      <c r="G13" s="66">
        <v>393</v>
      </c>
      <c r="H13" s="67">
        <v>3</v>
      </c>
      <c r="I13" s="66">
        <v>23</v>
      </c>
      <c r="J13" s="67">
        <v>1</v>
      </c>
      <c r="K13" s="95">
        <v>31.7</v>
      </c>
      <c r="L13" s="95">
        <v>8.9</v>
      </c>
      <c r="M13" s="95">
        <v>1.1000000000000001</v>
      </c>
    </row>
    <row r="14" spans="1:13" s="25" customFormat="1" ht="15" customHeight="1" x14ac:dyDescent="0.15">
      <c r="A14" s="25">
        <v>7</v>
      </c>
      <c r="B14" s="63" t="s">
        <v>126</v>
      </c>
      <c r="C14" s="64">
        <f t="shared" si="1"/>
        <v>370</v>
      </c>
      <c r="D14" s="65">
        <f t="shared" si="1"/>
        <v>8</v>
      </c>
      <c r="E14" s="66">
        <v>203</v>
      </c>
      <c r="F14" s="67">
        <v>8</v>
      </c>
      <c r="G14" s="66">
        <v>167</v>
      </c>
      <c r="H14" s="67">
        <v>0</v>
      </c>
      <c r="I14" s="66">
        <v>12</v>
      </c>
      <c r="J14" s="67">
        <v>1</v>
      </c>
      <c r="K14" s="95">
        <v>67.7</v>
      </c>
      <c r="L14" s="95">
        <v>18.399999999999999</v>
      </c>
      <c r="M14" s="95">
        <v>2.4</v>
      </c>
    </row>
    <row r="15" spans="1:13" s="25" customFormat="1" ht="15" customHeight="1" x14ac:dyDescent="0.15">
      <c r="A15" s="25">
        <v>8</v>
      </c>
      <c r="B15" s="63" t="s">
        <v>127</v>
      </c>
      <c r="C15" s="64">
        <f t="shared" si="1"/>
        <v>700</v>
      </c>
      <c r="D15" s="65">
        <f t="shared" si="1"/>
        <v>12</v>
      </c>
      <c r="E15" s="66">
        <v>358</v>
      </c>
      <c r="F15" s="67">
        <v>8</v>
      </c>
      <c r="G15" s="66">
        <v>342</v>
      </c>
      <c r="H15" s="67">
        <v>4</v>
      </c>
      <c r="I15" s="66">
        <v>22</v>
      </c>
      <c r="J15" s="67">
        <v>3</v>
      </c>
      <c r="K15" s="95">
        <v>39.6</v>
      </c>
      <c r="L15" s="95">
        <v>9.6999999999999993</v>
      </c>
      <c r="M15" s="95">
        <v>1.3</v>
      </c>
    </row>
    <row r="16" spans="1:13" s="25" customFormat="1" ht="15" customHeight="1" x14ac:dyDescent="0.15">
      <c r="A16" s="25">
        <v>9</v>
      </c>
      <c r="B16" s="63" t="s">
        <v>128</v>
      </c>
      <c r="C16" s="64">
        <f t="shared" si="1"/>
        <v>738</v>
      </c>
      <c r="D16" s="65">
        <f t="shared" si="1"/>
        <v>0</v>
      </c>
      <c r="E16" s="66">
        <v>365</v>
      </c>
      <c r="F16" s="67">
        <v>0</v>
      </c>
      <c r="G16" s="66">
        <v>373</v>
      </c>
      <c r="H16" s="67">
        <v>0</v>
      </c>
      <c r="I16" s="66">
        <v>21</v>
      </c>
      <c r="J16" s="67">
        <v>0</v>
      </c>
      <c r="K16" s="95">
        <v>31</v>
      </c>
      <c r="L16" s="95">
        <v>8</v>
      </c>
      <c r="M16" s="95">
        <v>1.5</v>
      </c>
    </row>
    <row r="17" spans="1:13" s="25" customFormat="1" ht="15" customHeight="1" x14ac:dyDescent="0.15">
      <c r="A17" s="25">
        <v>10</v>
      </c>
      <c r="B17" s="63" t="s">
        <v>129</v>
      </c>
      <c r="C17" s="64">
        <f t="shared" si="1"/>
        <v>318</v>
      </c>
      <c r="D17" s="65">
        <f t="shared" si="1"/>
        <v>10</v>
      </c>
      <c r="E17" s="66">
        <v>168</v>
      </c>
      <c r="F17" s="67">
        <v>5</v>
      </c>
      <c r="G17" s="66">
        <v>150</v>
      </c>
      <c r="H17" s="67">
        <v>5</v>
      </c>
      <c r="I17" s="66">
        <v>11</v>
      </c>
      <c r="J17" s="67">
        <v>2</v>
      </c>
      <c r="K17" s="95">
        <v>81.400000000000006</v>
      </c>
      <c r="L17" s="95">
        <v>19.5</v>
      </c>
      <c r="M17" s="95">
        <v>3.4</v>
      </c>
    </row>
    <row r="18" spans="1:13" s="25" customFormat="1" ht="15" customHeight="1" x14ac:dyDescent="0.15">
      <c r="A18" s="25">
        <v>11</v>
      </c>
      <c r="B18" s="63" t="s">
        <v>130</v>
      </c>
      <c r="C18" s="64">
        <f t="shared" si="1"/>
        <v>336</v>
      </c>
      <c r="D18" s="65">
        <f t="shared" si="1"/>
        <v>14</v>
      </c>
      <c r="E18" s="66">
        <v>188</v>
      </c>
      <c r="F18" s="67">
        <v>9</v>
      </c>
      <c r="G18" s="66">
        <v>148</v>
      </c>
      <c r="H18" s="67">
        <v>5</v>
      </c>
      <c r="I18" s="66">
        <v>11</v>
      </c>
      <c r="J18" s="67">
        <v>2</v>
      </c>
      <c r="K18" s="95">
        <v>96.5</v>
      </c>
      <c r="L18" s="95">
        <v>14.3</v>
      </c>
      <c r="M18" s="95">
        <v>3.2</v>
      </c>
    </row>
    <row r="19" spans="1:13" s="25" customFormat="1" ht="15" customHeight="1" x14ac:dyDescent="0.15">
      <c r="A19" s="25">
        <v>12</v>
      </c>
      <c r="B19" s="63" t="s">
        <v>131</v>
      </c>
      <c r="C19" s="64">
        <f t="shared" si="1"/>
        <v>489</v>
      </c>
      <c r="D19" s="65">
        <f t="shared" si="1"/>
        <v>24</v>
      </c>
      <c r="E19" s="66">
        <v>234</v>
      </c>
      <c r="F19" s="67">
        <v>17</v>
      </c>
      <c r="G19" s="66">
        <v>255</v>
      </c>
      <c r="H19" s="67">
        <v>7</v>
      </c>
      <c r="I19" s="66">
        <v>17</v>
      </c>
      <c r="J19" s="67">
        <v>4</v>
      </c>
      <c r="K19" s="95">
        <v>60.9</v>
      </c>
      <c r="L19" s="95">
        <v>11.2</v>
      </c>
      <c r="M19" s="95">
        <v>2.2000000000000002</v>
      </c>
    </row>
    <row r="20" spans="1:13" s="25" customFormat="1" ht="15" customHeight="1" x14ac:dyDescent="0.15">
      <c r="A20" s="25">
        <v>13</v>
      </c>
      <c r="B20" s="63" t="s">
        <v>132</v>
      </c>
      <c r="C20" s="64">
        <f t="shared" si="1"/>
        <v>343</v>
      </c>
      <c r="D20" s="65">
        <f t="shared" si="1"/>
        <v>17</v>
      </c>
      <c r="E20" s="66">
        <v>191</v>
      </c>
      <c r="F20" s="67">
        <v>15</v>
      </c>
      <c r="G20" s="66">
        <v>152</v>
      </c>
      <c r="H20" s="67">
        <v>2</v>
      </c>
      <c r="I20" s="66">
        <v>13</v>
      </c>
      <c r="J20" s="67">
        <v>3</v>
      </c>
      <c r="K20" s="95">
        <v>66.400000000000006</v>
      </c>
      <c r="L20" s="95">
        <v>19.100000000000001</v>
      </c>
      <c r="M20" s="95">
        <v>3.2</v>
      </c>
    </row>
    <row r="21" spans="1:13" s="25" customFormat="1" ht="15" customHeight="1" x14ac:dyDescent="0.15">
      <c r="A21" s="25">
        <v>14</v>
      </c>
      <c r="B21" s="63" t="s">
        <v>133</v>
      </c>
      <c r="C21" s="64">
        <f t="shared" si="1"/>
        <v>790</v>
      </c>
      <c r="D21" s="65">
        <f t="shared" si="1"/>
        <v>16</v>
      </c>
      <c r="E21" s="66">
        <v>402</v>
      </c>
      <c r="F21" s="67">
        <v>12</v>
      </c>
      <c r="G21" s="66">
        <v>388</v>
      </c>
      <c r="H21" s="67">
        <v>4</v>
      </c>
      <c r="I21" s="66">
        <v>24</v>
      </c>
      <c r="J21" s="67">
        <v>3</v>
      </c>
      <c r="K21" s="95">
        <v>36</v>
      </c>
      <c r="L21" s="95">
        <v>7.9</v>
      </c>
      <c r="M21" s="95">
        <v>1.4</v>
      </c>
    </row>
    <row r="22" spans="1:13" s="25" customFormat="1" ht="15" customHeight="1" x14ac:dyDescent="0.15">
      <c r="A22" s="25">
        <v>15</v>
      </c>
      <c r="B22" s="63" t="s">
        <v>134</v>
      </c>
      <c r="C22" s="64">
        <f t="shared" si="1"/>
        <v>462</v>
      </c>
      <c r="D22" s="65">
        <f t="shared" si="1"/>
        <v>14</v>
      </c>
      <c r="E22" s="66">
        <v>255</v>
      </c>
      <c r="F22" s="67">
        <v>11</v>
      </c>
      <c r="G22" s="66">
        <v>207</v>
      </c>
      <c r="H22" s="67">
        <v>3</v>
      </c>
      <c r="I22" s="66">
        <v>15</v>
      </c>
      <c r="J22" s="67">
        <v>2</v>
      </c>
      <c r="K22" s="96">
        <v>63.6</v>
      </c>
      <c r="L22" s="96">
        <v>14.7</v>
      </c>
      <c r="M22" s="96">
        <v>2.4</v>
      </c>
    </row>
    <row r="23" spans="1:13" s="25" customFormat="1" ht="15" customHeight="1" x14ac:dyDescent="0.15">
      <c r="A23" s="21" t="s">
        <v>92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7" t="s">
        <v>135</v>
      </c>
    </row>
    <row r="24" spans="1:13" ht="15" customHeight="1" x14ac:dyDescent="0.15">
      <c r="I24" s="25"/>
      <c r="J24" s="25"/>
      <c r="K24" s="25"/>
      <c r="L24" s="25"/>
      <c r="M24" s="37"/>
    </row>
  </sheetData>
  <mergeCells count="9">
    <mergeCell ref="A7:B7"/>
    <mergeCell ref="A5:B6"/>
    <mergeCell ref="C5:H5"/>
    <mergeCell ref="I5:J5"/>
    <mergeCell ref="K5:M5"/>
    <mergeCell ref="C6:D6"/>
    <mergeCell ref="E6:F6"/>
    <mergeCell ref="G6:H6"/>
    <mergeCell ref="I6:J6"/>
  </mergeCells>
  <phoneticPr fontId="2"/>
  <hyperlinks>
    <hyperlink ref="A1" location="目次!A1" display="目次へもどる" xr:uid="{C916BC38-BB30-4977-9582-9E051CE00E1C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49</vt:i4>
      </vt:variant>
      <vt:variant>
        <vt:lpstr>名前付き一覧</vt:lpstr>
      </vt:variant>
      <vt:variant>
        <vt:i4>2</vt:i4>
      </vt:variant>
    </vt:vector>
  </HeadingPairs>
  <TitlesOfParts>
    <vt:vector size="51" baseType="lpstr">
      <vt:lpstr>目次</vt:lpstr>
      <vt:lpstr>10-1</vt:lpstr>
      <vt:lpstr>10-2</vt:lpstr>
      <vt:lpstr>10-3</vt:lpstr>
      <vt:lpstr>10-4</vt:lpstr>
      <vt:lpstr>10-5</vt:lpstr>
      <vt:lpstr>10-6</vt:lpstr>
      <vt:lpstr>10-7</vt:lpstr>
      <vt:lpstr>10-8</vt:lpstr>
      <vt:lpstr>10-9</vt:lpstr>
      <vt:lpstr>10-10</vt:lpstr>
      <vt:lpstr>10-11</vt:lpstr>
      <vt:lpstr>10-12</vt:lpstr>
      <vt:lpstr>10-13</vt:lpstr>
      <vt:lpstr>10-14</vt:lpstr>
      <vt:lpstr>10-15</vt:lpstr>
      <vt:lpstr>10-16</vt:lpstr>
      <vt:lpstr>10-17</vt:lpstr>
      <vt:lpstr>10-18</vt:lpstr>
      <vt:lpstr>10-19(1)</vt:lpstr>
      <vt:lpstr>10-19(2)</vt:lpstr>
      <vt:lpstr>10-19(3)</vt:lpstr>
      <vt:lpstr>10-20</vt:lpstr>
      <vt:lpstr>10-21</vt:lpstr>
      <vt:lpstr>10-22</vt:lpstr>
      <vt:lpstr>10-23</vt:lpstr>
      <vt:lpstr>10-24</vt:lpstr>
      <vt:lpstr>10-25</vt:lpstr>
      <vt:lpstr>10-26</vt:lpstr>
      <vt:lpstr>10-27</vt:lpstr>
      <vt:lpstr>10-28</vt:lpstr>
      <vt:lpstr>10-29</vt:lpstr>
      <vt:lpstr>10-30</vt:lpstr>
      <vt:lpstr>10-31</vt:lpstr>
      <vt:lpstr>10-32(1)</vt:lpstr>
      <vt:lpstr>10-32(2)</vt:lpstr>
      <vt:lpstr>10-32(3)</vt:lpstr>
      <vt:lpstr>10-32(4)</vt:lpstr>
      <vt:lpstr>10-32(5)</vt:lpstr>
      <vt:lpstr>10-33</vt:lpstr>
      <vt:lpstr>10-34(1)</vt:lpstr>
      <vt:lpstr>10-34(2)</vt:lpstr>
      <vt:lpstr>10-35</vt:lpstr>
      <vt:lpstr>10-36</vt:lpstr>
      <vt:lpstr>10-37(1)</vt:lpstr>
      <vt:lpstr>10-37(2)</vt:lpstr>
      <vt:lpstr>10-37(3)</vt:lpstr>
      <vt:lpstr>10-37(4)</vt:lpstr>
      <vt:lpstr>10-37(5)</vt:lpstr>
      <vt:lpstr>'10-15'!Print_Area</vt:lpstr>
      <vt:lpstr>'10-8'!Print_Area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00085426</cp:lastModifiedBy>
  <dcterms:created xsi:type="dcterms:W3CDTF">2016-11-22T04:29:59Z</dcterms:created>
  <dcterms:modified xsi:type="dcterms:W3CDTF">2026-03-27T05:17:37Z</dcterms:modified>
</cp:coreProperties>
</file>