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30100政策課\◇【統計担当】\02 統計一般\01 業務関係\03 統計年報\01 年報作成作業フォルダ\☆令和７年版作成作業\10 ホームページ・オープンデータ\01.オープンデータ\オープンデータ申請用\"/>
    </mc:Choice>
  </mc:AlternateContent>
  <xr:revisionPtr revIDLastSave="0" documentId="13_ncr:1_{EA968EFB-1B4C-490F-B640-EB7E6E6BA58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目次" sheetId="605" r:id="rId1"/>
    <sheet name="9-1" sheetId="582" r:id="rId2"/>
    <sheet name="9-2" sheetId="583" r:id="rId3"/>
    <sheet name="9-3" sheetId="584" r:id="rId4"/>
    <sheet name="9-4(1)" sheetId="585" r:id="rId5"/>
    <sheet name="9-4(2)" sheetId="586" r:id="rId6"/>
    <sheet name="9-5" sheetId="587" r:id="rId7"/>
    <sheet name="9-6" sheetId="588" r:id="rId8"/>
    <sheet name="9-7" sheetId="589" r:id="rId9"/>
    <sheet name="9-8" sheetId="590" r:id="rId10"/>
    <sheet name="9-9" sheetId="593" r:id="rId11"/>
    <sheet name="9-10" sheetId="594" r:id="rId12"/>
    <sheet name="9-11" sheetId="595" r:id="rId13"/>
    <sheet name="9-12" sheetId="596" r:id="rId14"/>
    <sheet name="9-13" sheetId="597" r:id="rId15"/>
    <sheet name="9-14" sheetId="598" r:id="rId16"/>
    <sheet name="9-15" sheetId="600" r:id="rId17"/>
    <sheet name="9-16" sheetId="601" r:id="rId18"/>
    <sheet name="9-17" sheetId="602" r:id="rId19"/>
    <sheet name="9-18" sheetId="603" r:id="rId20"/>
    <sheet name="9-19" sheetId="604" r:id="rId21"/>
  </sheets>
  <definedNames>
    <definedName name="_xlnm.Print_Area" localSheetId="13">'9-12'!$A$3:$H$14</definedName>
    <definedName name="_xlnm.Print_Area" localSheetId="15">'9-14'!$A$3:$I$13</definedName>
    <definedName name="_xlnm.Print_Area" localSheetId="20">'9-19'!$A$3:$D$40</definedName>
    <definedName name="_xlnm.Print_Area" localSheetId="10">'9-9'!$A$3:$E$39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600" l="1"/>
  <c r="B7" i="600"/>
  <c r="B6" i="600"/>
  <c r="G13" i="596"/>
  <c r="H12" i="596" s="1"/>
  <c r="C13" i="596"/>
  <c r="D11" i="596" s="1"/>
  <c r="D9" i="596"/>
  <c r="E9" i="590"/>
  <c r="E8" i="590"/>
  <c r="E7" i="590"/>
  <c r="H9" i="588"/>
  <c r="H8" i="588"/>
  <c r="E8" i="588"/>
  <c r="H7" i="588"/>
  <c r="E7" i="588"/>
  <c r="L10" i="587"/>
  <c r="M10" i="587" s="1"/>
  <c r="I10" i="587"/>
  <c r="J10" i="587" s="1"/>
  <c r="F10" i="587"/>
  <c r="G10" i="587" s="1"/>
  <c r="C10" i="587"/>
  <c r="D10" i="587" s="1"/>
  <c r="L9" i="587"/>
  <c r="M9" i="587" s="1"/>
  <c r="I9" i="587"/>
  <c r="J9" i="587" s="1"/>
  <c r="G9" i="587"/>
  <c r="F9" i="587"/>
  <c r="C9" i="587"/>
  <c r="D9" i="587" s="1"/>
  <c r="L8" i="587"/>
  <c r="M8" i="587" s="1"/>
  <c r="I8" i="587"/>
  <c r="F8" i="587"/>
  <c r="G8" i="587" s="1"/>
  <c r="C8" i="587"/>
  <c r="D8" i="587" s="1"/>
  <c r="H9" i="585"/>
  <c r="D9" i="585"/>
  <c r="H8" i="585"/>
  <c r="D8" i="585"/>
  <c r="J8" i="585" s="1"/>
  <c r="H7" i="585"/>
  <c r="D7" i="585"/>
  <c r="J7" i="585" s="1"/>
  <c r="B8" i="582"/>
  <c r="B7" i="582"/>
  <c r="B6" i="582"/>
  <c r="H9" i="596" l="1"/>
  <c r="H10" i="596"/>
  <c r="H11" i="596"/>
  <c r="J9" i="585"/>
  <c r="H6" i="596"/>
  <c r="H7" i="596"/>
  <c r="D8" i="596"/>
  <c r="D12" i="596"/>
  <c r="H8" i="596"/>
  <c r="D6" i="596"/>
  <c r="D10" i="596"/>
  <c r="D7" i="596"/>
  <c r="H13" i="596" l="1"/>
  <c r="D13" i="59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森　裕子</author>
  </authors>
  <commentList>
    <comment ref="E9" authorId="0" shapeId="0" xr:uid="{9AC8C5AD-030F-422A-B892-4765661445F3}">
      <text>
        <r>
          <rPr>
            <b/>
            <sz val="9"/>
            <color indexed="81"/>
            <rFont val="MS P ゴシック"/>
            <family val="3"/>
            <charset val="128"/>
          </rPr>
          <t>9-11：し尿搬入状況の「し尿搬入量」と一致させるため、生し尿＋浄化槽の合計と合わない。
注釈で対応
・9-6　生し尿3701.13→3701、浄化槽23907.4→23907…切捨てしている
・9-11…3701.13＋23907.4＝27608.5で切り上げて27609としている</t>
        </r>
      </text>
    </comment>
  </commentList>
</comments>
</file>

<file path=xl/sharedStrings.xml><?xml version="1.0" encoding="utf-8"?>
<sst xmlns="http://schemas.openxmlformats.org/spreadsheetml/2006/main" count="512" uniqueCount="372">
  <si>
    <t>9-1. 環境衛生関係等業種別件数</t>
    <rPh sb="11" eb="12">
      <t>トウ</t>
    </rPh>
    <phoneticPr fontId="41"/>
  </si>
  <si>
    <t>各年度末</t>
    <rPh sb="0" eb="3">
      <t>カクネンド</t>
    </rPh>
    <rPh sb="3" eb="4">
      <t>マツ</t>
    </rPh>
    <phoneticPr fontId="41"/>
  </si>
  <si>
    <t>（単位：件）</t>
    <rPh sb="1" eb="3">
      <t>タンイ</t>
    </rPh>
    <rPh sb="4" eb="5">
      <t>ケン</t>
    </rPh>
    <phoneticPr fontId="41"/>
  </si>
  <si>
    <t>年　度</t>
    <rPh sb="0" eb="1">
      <t>トシ</t>
    </rPh>
    <rPh sb="2" eb="3">
      <t>ド</t>
    </rPh>
    <phoneticPr fontId="41"/>
  </si>
  <si>
    <t>総　数</t>
    <rPh sb="0" eb="1">
      <t>フサ</t>
    </rPh>
    <rPh sb="2" eb="3">
      <t>スウ</t>
    </rPh>
    <phoneticPr fontId="2"/>
  </si>
  <si>
    <t>旅 館</t>
    <phoneticPr fontId="41"/>
  </si>
  <si>
    <t>公衆浴場</t>
    <phoneticPr fontId="41"/>
  </si>
  <si>
    <t>理容所</t>
  </si>
  <si>
    <t>美容所</t>
    <rPh sb="0" eb="1">
      <t>ビ</t>
    </rPh>
    <phoneticPr fontId="41"/>
  </si>
  <si>
    <t>クリーニング所</t>
    <rPh sb="6" eb="7">
      <t>トコロ</t>
    </rPh>
    <phoneticPr fontId="2"/>
  </si>
  <si>
    <t>興行場</t>
  </si>
  <si>
    <t>化製場</t>
  </si>
  <si>
    <t>火葬場</t>
    <rPh sb="0" eb="3">
      <t>カソウバ</t>
    </rPh>
    <phoneticPr fontId="2"/>
  </si>
  <si>
    <t>墓地</t>
    <rPh sb="0" eb="2">
      <t>ボチ</t>
    </rPh>
    <phoneticPr fontId="2"/>
  </si>
  <si>
    <t>納骨堂</t>
    <rPh sb="0" eb="3">
      <t>ノウコツドウ</t>
    </rPh>
    <phoneticPr fontId="2"/>
  </si>
  <si>
    <t>上水道</t>
    <rPh sb="0" eb="3">
      <t>ジョウスイドウ</t>
    </rPh>
    <phoneticPr fontId="41"/>
  </si>
  <si>
    <t>と畜場</t>
    <rPh sb="1" eb="2">
      <t>チク</t>
    </rPh>
    <rPh sb="2" eb="3">
      <t>バ</t>
    </rPh>
    <phoneticPr fontId="2"/>
  </si>
  <si>
    <t>食鳥処理場</t>
    <rPh sb="0" eb="1">
      <t>ショク</t>
    </rPh>
    <rPh sb="1" eb="2">
      <t>チョウ</t>
    </rPh>
    <rPh sb="2" eb="5">
      <t>ショリジョウ</t>
    </rPh>
    <phoneticPr fontId="2"/>
  </si>
  <si>
    <t>令和4</t>
    <rPh sb="0" eb="2">
      <t>レイワガン</t>
    </rPh>
    <phoneticPr fontId="2"/>
  </si>
  <si>
    <t>5</t>
  </si>
  <si>
    <t>6</t>
  </si>
  <si>
    <t>（注）クリーニングについては取次店を除く。　　　　　 　　　　　</t>
    <rPh sb="1" eb="2">
      <t>チュウ</t>
    </rPh>
    <rPh sb="14" eb="17">
      <t>トリツギテン</t>
    </rPh>
    <rPh sb="18" eb="19">
      <t>ノゾ</t>
    </rPh>
    <phoneticPr fontId="41"/>
  </si>
  <si>
    <t>資料：越谷市保健所・生活衛生課</t>
  </si>
  <si>
    <t>9-2. 食品衛生関係営業状況</t>
    <phoneticPr fontId="41"/>
  </si>
  <si>
    <t>各年度中</t>
    <rPh sb="0" eb="3">
      <t>カクネンド</t>
    </rPh>
    <rPh sb="3" eb="4">
      <t>ナカ</t>
    </rPh>
    <phoneticPr fontId="41"/>
  </si>
  <si>
    <t>年  度</t>
    <phoneticPr fontId="41"/>
  </si>
  <si>
    <t>営業施設数</t>
  </si>
  <si>
    <t>許可件数</t>
  </si>
  <si>
    <t>廃業件数</t>
  </si>
  <si>
    <t>不利益処分件数</t>
    <rPh sb="0" eb="3">
      <t>フリエキ</t>
    </rPh>
    <rPh sb="3" eb="5">
      <t>ショブン</t>
    </rPh>
    <phoneticPr fontId="2"/>
  </si>
  <si>
    <t>資料：越谷市保健所・生活衛生課</t>
    <rPh sb="0" eb="2">
      <t>シリョウ</t>
    </rPh>
    <rPh sb="3" eb="6">
      <t>コシガヤシ</t>
    </rPh>
    <rPh sb="6" eb="9">
      <t>ホケンジョ</t>
    </rPh>
    <rPh sb="10" eb="12">
      <t>セイカツ</t>
    </rPh>
    <rPh sb="12" eb="15">
      <t>エイセイカ</t>
    </rPh>
    <phoneticPr fontId="41"/>
  </si>
  <si>
    <t>9-3. 犬の登録・苦情・咬傷事故</t>
    <rPh sb="5" eb="6">
      <t>イヌ</t>
    </rPh>
    <rPh sb="7" eb="9">
      <t>トウロク</t>
    </rPh>
    <rPh sb="10" eb="12">
      <t>クジョウ</t>
    </rPh>
    <rPh sb="14" eb="15">
      <t>キズ</t>
    </rPh>
    <rPh sb="15" eb="17">
      <t>ジコ</t>
    </rPh>
    <phoneticPr fontId="41"/>
  </si>
  <si>
    <t>(単位：頭、件）</t>
    <rPh sb="1" eb="3">
      <t>タンイ</t>
    </rPh>
    <rPh sb="4" eb="5">
      <t>アタマ</t>
    </rPh>
    <rPh sb="6" eb="7">
      <t>ケン</t>
    </rPh>
    <phoneticPr fontId="41"/>
  </si>
  <si>
    <t>年  度</t>
    <rPh sb="0" eb="4">
      <t>ネンド</t>
    </rPh>
    <phoneticPr fontId="41"/>
  </si>
  <si>
    <t>犬の新規登録頭数</t>
    <rPh sb="0" eb="1">
      <t>イヌ</t>
    </rPh>
    <rPh sb="2" eb="4">
      <t>シンキ</t>
    </rPh>
    <rPh sb="4" eb="8">
      <t>トウロクスウ</t>
    </rPh>
    <phoneticPr fontId="41"/>
  </si>
  <si>
    <t>犬の苦情件数</t>
    <rPh sb="0" eb="1">
      <t>イヌ</t>
    </rPh>
    <rPh sb="2" eb="4">
      <t>クジョウ</t>
    </rPh>
    <rPh sb="4" eb="6">
      <t>ケンスウ</t>
    </rPh>
    <phoneticPr fontId="41"/>
  </si>
  <si>
    <t>咬傷事故発生数</t>
    <rPh sb="1" eb="2">
      <t>キズ</t>
    </rPh>
    <rPh sb="2" eb="4">
      <t>ジコ</t>
    </rPh>
    <rPh sb="4" eb="6">
      <t>ハッセイ</t>
    </rPh>
    <rPh sb="6" eb="7">
      <t>スウ</t>
    </rPh>
    <phoneticPr fontId="41"/>
  </si>
  <si>
    <t>9-4. ごみ処理の状況</t>
    <rPh sb="5" eb="9">
      <t>ゴミショリ</t>
    </rPh>
    <rPh sb="10" eb="12">
      <t>ジョウキョウ</t>
    </rPh>
    <phoneticPr fontId="41"/>
  </si>
  <si>
    <t>（1）ごみ排出量</t>
    <phoneticPr fontId="41"/>
  </si>
  <si>
    <t>（単位：t）</t>
    <rPh sb="1" eb="3">
      <t>タンイ</t>
    </rPh>
    <phoneticPr fontId="41"/>
  </si>
  <si>
    <t>年度</t>
  </si>
  <si>
    <t>可燃物</t>
    <rPh sb="0" eb="3">
      <t>カネンブツ</t>
    </rPh>
    <phoneticPr fontId="41"/>
  </si>
  <si>
    <t>不燃物及び粗大</t>
    <rPh sb="0" eb="2">
      <t>フネン</t>
    </rPh>
    <rPh sb="2" eb="3">
      <t>ブツ</t>
    </rPh>
    <rPh sb="3" eb="4">
      <t>オヨ</t>
    </rPh>
    <rPh sb="5" eb="7">
      <t>ソダイ</t>
    </rPh>
    <phoneticPr fontId="41"/>
  </si>
  <si>
    <t>資源物</t>
    <rPh sb="0" eb="2">
      <t>シゲン</t>
    </rPh>
    <rPh sb="2" eb="3">
      <t>ブツ</t>
    </rPh>
    <phoneticPr fontId="41"/>
  </si>
  <si>
    <t>合計</t>
    <rPh sb="0" eb="2">
      <t>ゴウケイ</t>
    </rPh>
    <phoneticPr fontId="41"/>
  </si>
  <si>
    <t>家庭系</t>
    <rPh sb="0" eb="2">
      <t>カテイ</t>
    </rPh>
    <rPh sb="2" eb="3">
      <t>ケイ</t>
    </rPh>
    <phoneticPr fontId="41"/>
  </si>
  <si>
    <t>事業系</t>
    <rPh sb="0" eb="2">
      <t>ジギョウ</t>
    </rPh>
    <rPh sb="2" eb="3">
      <t>ケイ</t>
    </rPh>
    <phoneticPr fontId="41"/>
  </si>
  <si>
    <t>計</t>
    <rPh sb="0" eb="1">
      <t>ケイ</t>
    </rPh>
    <phoneticPr fontId="41"/>
  </si>
  <si>
    <t>家庭系</t>
    <rPh sb="0" eb="3">
      <t>カテイケイ</t>
    </rPh>
    <phoneticPr fontId="41"/>
  </si>
  <si>
    <t>粗大</t>
    <rPh sb="0" eb="2">
      <t>ソダイ</t>
    </rPh>
    <phoneticPr fontId="41"/>
  </si>
  <si>
    <t>令和4</t>
    <rPh sb="0" eb="2">
      <t>レイワ</t>
    </rPh>
    <phoneticPr fontId="2"/>
  </si>
  <si>
    <t>（注）ごみ排出量は、収集ごみ量と直接搬入ごみ量からなる</t>
    <phoneticPr fontId="41"/>
  </si>
  <si>
    <t>資料：資源循環推進課</t>
    <rPh sb="0" eb="2">
      <t>シリョウ</t>
    </rPh>
    <phoneticPr fontId="41"/>
  </si>
  <si>
    <t>（2）処理方法</t>
    <phoneticPr fontId="41"/>
  </si>
  <si>
    <t>焼　却</t>
    <rPh sb="0" eb="1">
      <t>ヤキ</t>
    </rPh>
    <rPh sb="2" eb="3">
      <t>キャク</t>
    </rPh>
    <phoneticPr fontId="41"/>
  </si>
  <si>
    <t>埋　立</t>
    <rPh sb="0" eb="1">
      <t>マイ</t>
    </rPh>
    <rPh sb="2" eb="3">
      <t>タテ</t>
    </rPh>
    <phoneticPr fontId="41"/>
  </si>
  <si>
    <t>資源化</t>
    <rPh sb="0" eb="3">
      <t>シゲンカ</t>
    </rPh>
    <phoneticPr fontId="41"/>
  </si>
  <si>
    <t>（注）埋立及び資源化量は東埼玉資源環境組合における処理量を含む</t>
    <rPh sb="1" eb="2">
      <t>チュウ</t>
    </rPh>
    <phoneticPr fontId="41"/>
  </si>
  <si>
    <t>9-5. 家庭系ごみの状況</t>
    <rPh sb="5" eb="8">
      <t>カテイケイ</t>
    </rPh>
    <rPh sb="8" eb="10">
      <t>ゴミショリ</t>
    </rPh>
    <rPh sb="11" eb="13">
      <t>ジョウキョウ</t>
    </rPh>
    <phoneticPr fontId="41"/>
  </si>
  <si>
    <t>不燃物（粗大を含む）</t>
    <rPh sb="0" eb="2">
      <t>フネン</t>
    </rPh>
    <rPh sb="2" eb="3">
      <t>ブツ</t>
    </rPh>
    <rPh sb="4" eb="6">
      <t>ソダイ</t>
    </rPh>
    <rPh sb="7" eb="8">
      <t>フク</t>
    </rPh>
    <phoneticPr fontId="41"/>
  </si>
  <si>
    <t>資源物</t>
    <rPh sb="0" eb="3">
      <t>シゲンブツ</t>
    </rPh>
    <phoneticPr fontId="41"/>
  </si>
  <si>
    <t>合  計</t>
    <rPh sb="0" eb="4">
      <t>ゴウケイ</t>
    </rPh>
    <phoneticPr fontId="41"/>
  </si>
  <si>
    <t>年度</t>
    <rPh sb="0" eb="2">
      <t>ネンド</t>
    </rPh>
    <phoneticPr fontId="2"/>
  </si>
  <si>
    <t>排出量</t>
    <rPh sb="0" eb="2">
      <t>ハイシュツ</t>
    </rPh>
    <rPh sb="2" eb="3">
      <t>リョウ</t>
    </rPh>
    <phoneticPr fontId="41"/>
  </si>
  <si>
    <t>1日当り排出量</t>
    <rPh sb="1" eb="2">
      <t>イチニチ</t>
    </rPh>
    <rPh sb="2" eb="3">
      <t>アタ</t>
    </rPh>
    <rPh sb="4" eb="6">
      <t>ハイシュツ</t>
    </rPh>
    <rPh sb="6" eb="7">
      <t>リョウ</t>
    </rPh>
    <phoneticPr fontId="41"/>
  </si>
  <si>
    <t>1人1日当り排出量</t>
    <rPh sb="0" eb="2">
      <t>ヒトリ</t>
    </rPh>
    <rPh sb="2" eb="4">
      <t>イチニチ</t>
    </rPh>
    <rPh sb="4" eb="5">
      <t>アタ</t>
    </rPh>
    <rPh sb="6" eb="9">
      <t>ハイシュツリョウ</t>
    </rPh>
    <phoneticPr fontId="41"/>
  </si>
  <si>
    <t>(t)</t>
    <phoneticPr fontId="41"/>
  </si>
  <si>
    <t>(g)</t>
    <phoneticPr fontId="41"/>
  </si>
  <si>
    <t xml:space="preserve"> 令和4</t>
    <rPh sb="1" eb="3">
      <t>レイワガン</t>
    </rPh>
    <phoneticPr fontId="2"/>
  </si>
  <si>
    <t>　　 5</t>
  </si>
  <si>
    <t>　　 6</t>
  </si>
  <si>
    <t>（注）合計と一致させるため、一部端数調整を行っている。</t>
    <rPh sb="3" eb="5">
      <t>ゴウケイ</t>
    </rPh>
    <rPh sb="6" eb="8">
      <t>イッチ</t>
    </rPh>
    <rPh sb="14" eb="16">
      <t>イチブ</t>
    </rPh>
    <rPh sb="16" eb="18">
      <t>ハスウ</t>
    </rPh>
    <rPh sb="18" eb="20">
      <t>チョウセイ</t>
    </rPh>
    <rPh sb="21" eb="22">
      <t>オコナ</t>
    </rPh>
    <phoneticPr fontId="48"/>
  </si>
  <si>
    <t>資料：資源循環推進課</t>
    <phoneticPr fontId="41"/>
  </si>
  <si>
    <t>9-6. し尿処理状況</t>
    <rPh sb="5" eb="7">
      <t>シニョウ</t>
    </rPh>
    <rPh sb="7" eb="9">
      <t>ショリ</t>
    </rPh>
    <rPh sb="9" eb="11">
      <t>ジョウキョウ</t>
    </rPh>
    <phoneticPr fontId="41"/>
  </si>
  <si>
    <t>(単位：kL）</t>
    <rPh sb="1" eb="3">
      <t>タンイ</t>
    </rPh>
    <phoneticPr fontId="41"/>
  </si>
  <si>
    <t>稼働日数</t>
    <rPh sb="0" eb="4">
      <t>カドウニッスウ</t>
    </rPh>
    <phoneticPr fontId="41"/>
  </si>
  <si>
    <t>年間収集量</t>
    <rPh sb="0" eb="2">
      <t>ネンカン</t>
    </rPh>
    <rPh sb="2" eb="4">
      <t>シュウシュウ</t>
    </rPh>
    <rPh sb="4" eb="5">
      <t>リョウ</t>
    </rPh>
    <phoneticPr fontId="41"/>
  </si>
  <si>
    <t>１日当りの搬入量</t>
    <rPh sb="0" eb="2">
      <t>１ニチ</t>
    </rPh>
    <rPh sb="2" eb="3">
      <t>アタ</t>
    </rPh>
    <rPh sb="5" eb="7">
      <t>ハンニュウ</t>
    </rPh>
    <rPh sb="7" eb="8">
      <t>リョウ</t>
    </rPh>
    <phoneticPr fontId="41"/>
  </si>
  <si>
    <t>生し尿</t>
    <rPh sb="0" eb="1">
      <t>ナマ</t>
    </rPh>
    <rPh sb="1" eb="3">
      <t>シニョウ</t>
    </rPh>
    <phoneticPr fontId="41"/>
  </si>
  <si>
    <t>浄化槽</t>
    <rPh sb="0" eb="3">
      <t>ジョウカソウ</t>
    </rPh>
    <phoneticPr fontId="41"/>
  </si>
  <si>
    <t>合　計</t>
    <rPh sb="0" eb="1">
      <t>ゴウ</t>
    </rPh>
    <rPh sb="2" eb="3">
      <t>ケイ</t>
    </rPh>
    <phoneticPr fontId="41"/>
  </si>
  <si>
    <t>令和4</t>
    <rPh sb="0" eb="2">
      <t>レイワガン</t>
    </rPh>
    <phoneticPr fontId="41"/>
  </si>
  <si>
    <t>（注）各数値は端数処理を行っているため、内訳の合計と合計欄の数値が一致しない場合がある。</t>
    <rPh sb="1" eb="2">
      <t>チュウ</t>
    </rPh>
    <rPh sb="3" eb="4">
      <t>カク</t>
    </rPh>
    <rPh sb="4" eb="6">
      <t>スウチ</t>
    </rPh>
    <rPh sb="7" eb="11">
      <t>ハスウショリ</t>
    </rPh>
    <rPh sb="12" eb="13">
      <t>オコナ</t>
    </rPh>
    <rPh sb="20" eb="22">
      <t>ウチワケ</t>
    </rPh>
    <rPh sb="23" eb="25">
      <t>ゴウケイ</t>
    </rPh>
    <rPh sb="26" eb="29">
      <t>ゴウケイラン</t>
    </rPh>
    <rPh sb="30" eb="32">
      <t>スウチ</t>
    </rPh>
    <rPh sb="33" eb="35">
      <t>イッチ</t>
    </rPh>
    <rPh sb="38" eb="40">
      <t>バアイ</t>
    </rPh>
    <phoneticPr fontId="48"/>
  </si>
  <si>
    <t>9-7. くみ取り人口・世帯</t>
    <phoneticPr fontId="41"/>
  </si>
  <si>
    <t>　各年4月1日</t>
    <rPh sb="1" eb="3">
      <t>カクネン</t>
    </rPh>
    <rPh sb="4" eb="5">
      <t>ガツ</t>
    </rPh>
    <rPh sb="6" eb="7">
      <t>ヒ</t>
    </rPh>
    <phoneticPr fontId="41"/>
  </si>
  <si>
    <t>（単位：人､世帯）</t>
    <rPh sb="1" eb="3">
      <t>タンイ</t>
    </rPh>
    <rPh sb="4" eb="5">
      <t>ヒト</t>
    </rPh>
    <rPh sb="6" eb="8">
      <t>セタイ</t>
    </rPh>
    <phoneticPr fontId="41"/>
  </si>
  <si>
    <t>年</t>
    <rPh sb="0" eb="1">
      <t>トシ</t>
    </rPh>
    <phoneticPr fontId="41"/>
  </si>
  <si>
    <t>人　口</t>
    <phoneticPr fontId="41"/>
  </si>
  <si>
    <t>世帯数</t>
    <phoneticPr fontId="41"/>
  </si>
  <si>
    <t>令和5</t>
    <rPh sb="0" eb="1">
      <t>レイワ</t>
    </rPh>
    <phoneticPr fontId="2"/>
  </si>
  <si>
    <t>7</t>
  </si>
  <si>
    <t>9-8. 浄化槽設置状況</t>
    <phoneticPr fontId="41"/>
  </si>
  <si>
    <t>各年4月1日</t>
    <rPh sb="0" eb="2">
      <t>カクネンド</t>
    </rPh>
    <rPh sb="2" eb="4">
      <t>４ガツ</t>
    </rPh>
    <rPh sb="4" eb="6">
      <t>１ニチ</t>
    </rPh>
    <phoneticPr fontId="41"/>
  </si>
  <si>
    <t>（単位：基）</t>
    <rPh sb="1" eb="3">
      <t>タンイ</t>
    </rPh>
    <rPh sb="4" eb="5">
      <t>キ</t>
    </rPh>
    <phoneticPr fontId="41"/>
  </si>
  <si>
    <t>年</t>
    <rPh sb="0" eb="1">
      <t>トシ</t>
    </rPh>
    <phoneticPr fontId="2"/>
  </si>
  <si>
    <t>規  模</t>
    <phoneticPr fontId="41"/>
  </si>
  <si>
    <t>5人～20人槽</t>
    <rPh sb="1" eb="2">
      <t>ヒト</t>
    </rPh>
    <phoneticPr fontId="41"/>
  </si>
  <si>
    <t>21人～500人槽</t>
    <phoneticPr fontId="41"/>
  </si>
  <si>
    <t>501人槽以上</t>
    <phoneticPr fontId="41"/>
  </si>
  <si>
    <t>令和5</t>
    <rPh sb="0" eb="2">
      <t>レイワ</t>
    </rPh>
    <phoneticPr fontId="2"/>
  </si>
  <si>
    <t>資料：資源循環推進課</t>
    <rPh sb="3" eb="10">
      <t>シゲンジュンカンスイシンカ</t>
    </rPh>
    <phoneticPr fontId="41"/>
  </si>
  <si>
    <t>9-9. 東埼玉資源環境組合の概要</t>
    <rPh sb="15" eb="17">
      <t>ガイヨウ</t>
    </rPh>
    <phoneticPr fontId="1"/>
  </si>
  <si>
    <t>（1）施設所在地</t>
    <rPh sb="3" eb="5">
      <t>シセツ</t>
    </rPh>
    <rPh sb="5" eb="8">
      <t>ショザイチ</t>
    </rPh>
    <phoneticPr fontId="41"/>
  </si>
  <si>
    <t>第一工場</t>
    <rPh sb="0" eb="2">
      <t>ダイイチ</t>
    </rPh>
    <rPh sb="2" eb="4">
      <t>コウジョウ</t>
    </rPh>
    <phoneticPr fontId="41"/>
  </si>
  <si>
    <t>ごみ処理施設</t>
    <rPh sb="2" eb="4">
      <t>ショリ</t>
    </rPh>
    <rPh sb="4" eb="6">
      <t>シセツ</t>
    </rPh>
    <phoneticPr fontId="41"/>
  </si>
  <si>
    <t>越谷市増林三丁目2番地1</t>
    <rPh sb="0" eb="3">
      <t>コシガヤシ</t>
    </rPh>
    <rPh sb="3" eb="5">
      <t>マシバヤシ</t>
    </rPh>
    <rPh sb="5" eb="8">
      <t>サンチョウメ</t>
    </rPh>
    <rPh sb="9" eb="11">
      <t>２バンチ</t>
    </rPh>
    <phoneticPr fontId="41"/>
  </si>
  <si>
    <t>第二工場</t>
    <rPh sb="0" eb="1">
      <t>ダイ</t>
    </rPh>
    <rPh sb="1" eb="2">
      <t>ニ</t>
    </rPh>
    <rPh sb="2" eb="4">
      <t>コウジョウ</t>
    </rPh>
    <phoneticPr fontId="41"/>
  </si>
  <si>
    <t>草加市柿木町107番地1</t>
    <rPh sb="0" eb="3">
      <t>ソウカシ</t>
    </rPh>
    <rPh sb="3" eb="4">
      <t>カキ</t>
    </rPh>
    <rPh sb="4" eb="5">
      <t>キ</t>
    </rPh>
    <rPh sb="5" eb="6">
      <t>マチ</t>
    </rPh>
    <rPh sb="9" eb="11">
      <t>１０７バンチ</t>
    </rPh>
    <phoneticPr fontId="41"/>
  </si>
  <si>
    <t>汚泥再生処理センター</t>
    <rPh sb="0" eb="2">
      <t>オデイ</t>
    </rPh>
    <rPh sb="2" eb="4">
      <t>サイセイ</t>
    </rPh>
    <rPh sb="4" eb="6">
      <t>ショリ</t>
    </rPh>
    <phoneticPr fontId="41"/>
  </si>
  <si>
    <t>八潮市大字八條681番地1</t>
    <rPh sb="0" eb="3">
      <t>ヤシオシ</t>
    </rPh>
    <rPh sb="3" eb="5">
      <t>オオアザ</t>
    </rPh>
    <rPh sb="5" eb="7">
      <t>ハチジョウ</t>
    </rPh>
    <rPh sb="10" eb="12">
      <t>７００バンチ</t>
    </rPh>
    <phoneticPr fontId="41"/>
  </si>
  <si>
    <t>最終処分場</t>
    <rPh sb="0" eb="4">
      <t>サイシュウショブン</t>
    </rPh>
    <rPh sb="4" eb="5">
      <t>バ</t>
    </rPh>
    <phoneticPr fontId="41"/>
  </si>
  <si>
    <t>第一最終処分場</t>
    <rPh sb="0" eb="2">
      <t>ダイイチ</t>
    </rPh>
    <rPh sb="2" eb="4">
      <t>サイシュウ</t>
    </rPh>
    <rPh sb="4" eb="7">
      <t>ショブンジョウ</t>
    </rPh>
    <phoneticPr fontId="41"/>
  </si>
  <si>
    <t>吉川市美南二丁目6番地2</t>
    <rPh sb="0" eb="3">
      <t>ヨシカワシ</t>
    </rPh>
    <rPh sb="3" eb="4">
      <t>ウツク</t>
    </rPh>
    <rPh sb="4" eb="5">
      <t>ミナミ</t>
    </rPh>
    <rPh sb="5" eb="8">
      <t>ニチョウメ</t>
    </rPh>
    <rPh sb="9" eb="11">
      <t>バンチ</t>
    </rPh>
    <phoneticPr fontId="41"/>
  </si>
  <si>
    <t>第二最終処分場</t>
    <rPh sb="0" eb="1">
      <t>ダイ</t>
    </rPh>
    <rPh sb="1" eb="2">
      <t>ニ</t>
    </rPh>
    <rPh sb="2" eb="4">
      <t>サイシュウ</t>
    </rPh>
    <rPh sb="4" eb="7">
      <t>ショブンジョウ</t>
    </rPh>
    <phoneticPr fontId="2"/>
  </si>
  <si>
    <t>吉川市大字高久666番地1</t>
    <rPh sb="0" eb="2">
      <t>ヨシカワシ</t>
    </rPh>
    <rPh sb="2" eb="3">
      <t>シ</t>
    </rPh>
    <rPh sb="3" eb="5">
      <t>オオアザ</t>
    </rPh>
    <rPh sb="5" eb="7">
      <t>タカヒサ</t>
    </rPh>
    <rPh sb="10" eb="12">
      <t>８１２バンチ</t>
    </rPh>
    <phoneticPr fontId="41"/>
  </si>
  <si>
    <t>資料：東埼玉資源環境組合</t>
    <rPh sb="0" eb="2">
      <t>シリョウ</t>
    </rPh>
    <rPh sb="3" eb="4">
      <t>ヒガシ</t>
    </rPh>
    <rPh sb="4" eb="6">
      <t>サイタマ</t>
    </rPh>
    <rPh sb="6" eb="8">
      <t>シゲン</t>
    </rPh>
    <rPh sb="8" eb="10">
      <t>カンキョウ</t>
    </rPh>
    <rPh sb="10" eb="12">
      <t>クミアイ</t>
    </rPh>
    <phoneticPr fontId="41"/>
  </si>
  <si>
    <t>（2）組合市町及び職員数</t>
    <rPh sb="3" eb="5">
      <t>クミアイ</t>
    </rPh>
    <rPh sb="5" eb="6">
      <t>シ</t>
    </rPh>
    <rPh sb="6" eb="7">
      <t>マチ</t>
    </rPh>
    <rPh sb="7" eb="8">
      <t>オヨ</t>
    </rPh>
    <rPh sb="9" eb="12">
      <t>ショクインスウ</t>
    </rPh>
    <phoneticPr fontId="41"/>
  </si>
  <si>
    <t>令和7年4月1日現在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phoneticPr fontId="41"/>
  </si>
  <si>
    <t>組合市町</t>
    <rPh sb="0" eb="2">
      <t>クミアイ</t>
    </rPh>
    <rPh sb="2" eb="3">
      <t>シ</t>
    </rPh>
    <rPh sb="3" eb="4">
      <t>マチ</t>
    </rPh>
    <phoneticPr fontId="41"/>
  </si>
  <si>
    <t>越谷市・草加市・八潮市・三郷市・吉川市・松伏町</t>
    <rPh sb="0" eb="3">
      <t>コシガヤシ</t>
    </rPh>
    <phoneticPr fontId="41"/>
  </si>
  <si>
    <t>管理者</t>
    <rPh sb="0" eb="1">
      <t>カン</t>
    </rPh>
    <rPh sb="1" eb="2">
      <t>リ</t>
    </rPh>
    <rPh sb="2" eb="3">
      <t>モノ</t>
    </rPh>
    <phoneticPr fontId="41"/>
  </si>
  <si>
    <t>福　田　　　晃</t>
    <rPh sb="0" eb="1">
      <t>フク</t>
    </rPh>
    <rPh sb="2" eb="3">
      <t>タ</t>
    </rPh>
    <rPh sb="6" eb="7">
      <t>アキラ</t>
    </rPh>
    <phoneticPr fontId="41"/>
  </si>
  <si>
    <t>職員数</t>
    <rPh sb="0" eb="1">
      <t>ショク</t>
    </rPh>
    <rPh sb="1" eb="2">
      <t>イン</t>
    </rPh>
    <rPh sb="2" eb="3">
      <t>カズ</t>
    </rPh>
    <phoneticPr fontId="41"/>
  </si>
  <si>
    <t>事務16人、技術28人、現業10人、合計54人</t>
  </si>
  <si>
    <t>（3）ごみ・汚泥再生処理施設の概要</t>
    <rPh sb="6" eb="8">
      <t>オデイ</t>
    </rPh>
    <rPh sb="8" eb="10">
      <t>サイセイ</t>
    </rPh>
    <rPh sb="10" eb="12">
      <t>ショリ</t>
    </rPh>
    <rPh sb="12" eb="14">
      <t>シセツ</t>
    </rPh>
    <rPh sb="15" eb="17">
      <t>ガイヨウ</t>
    </rPh>
    <phoneticPr fontId="41"/>
  </si>
  <si>
    <t>第一工場（敷地面積：45,875.44㎡）</t>
    <rPh sb="0" eb="2">
      <t>ダイイチ</t>
    </rPh>
    <rPh sb="2" eb="4">
      <t>コウジョウ</t>
    </rPh>
    <rPh sb="5" eb="9">
      <t>シキチメンセキ</t>
    </rPh>
    <phoneticPr fontId="41"/>
  </si>
  <si>
    <t>名  称</t>
    <rPh sb="0" eb="4">
      <t>メイショウ</t>
    </rPh>
    <phoneticPr fontId="41"/>
  </si>
  <si>
    <t>処理方法</t>
    <rPh sb="0" eb="4">
      <t>ショリホウホウ</t>
    </rPh>
    <phoneticPr fontId="41"/>
  </si>
  <si>
    <t>処理能力</t>
    <rPh sb="0" eb="4">
      <t>ショリノウリョク</t>
    </rPh>
    <phoneticPr fontId="41"/>
  </si>
  <si>
    <t>全連続燃焼式機械炉（４炉）　</t>
    <rPh sb="0" eb="1">
      <t>ゼン</t>
    </rPh>
    <rPh sb="1" eb="3">
      <t>レンゾク</t>
    </rPh>
    <rPh sb="3" eb="5">
      <t>ネンショウ</t>
    </rPh>
    <rPh sb="5" eb="6">
      <t>シキ</t>
    </rPh>
    <rPh sb="6" eb="8">
      <t>キカイ</t>
    </rPh>
    <rPh sb="8" eb="9">
      <t>カイロ</t>
    </rPh>
    <rPh sb="11" eb="12">
      <t>ロ</t>
    </rPh>
    <phoneticPr fontId="3"/>
  </si>
  <si>
    <t>800t／日</t>
    <rPh sb="5" eb="6">
      <t>ニチ</t>
    </rPh>
    <phoneticPr fontId="41"/>
  </si>
  <si>
    <t>灰溶融設備</t>
    <rPh sb="0" eb="1">
      <t>ハイ</t>
    </rPh>
    <rPh sb="1" eb="2">
      <t>ヨウカイ</t>
    </rPh>
    <rPh sb="2" eb="3">
      <t>キンユウ</t>
    </rPh>
    <rPh sb="3" eb="5">
      <t>セツビ</t>
    </rPh>
    <phoneticPr fontId="41"/>
  </si>
  <si>
    <t>アーク式電気溶融炉（２炉）※休止中</t>
    <rPh sb="3" eb="4">
      <t>シキ</t>
    </rPh>
    <rPh sb="4" eb="6">
      <t>デンキ</t>
    </rPh>
    <rPh sb="6" eb="7">
      <t>ヨウカイ</t>
    </rPh>
    <rPh sb="7" eb="8">
      <t>キンユウ</t>
    </rPh>
    <rPh sb="8" eb="9">
      <t>ロ</t>
    </rPh>
    <rPh sb="11" eb="12">
      <t>ロ</t>
    </rPh>
    <phoneticPr fontId="3"/>
  </si>
  <si>
    <t xml:space="preserve"> 80t／日</t>
    <rPh sb="5" eb="6">
      <t>ニチ</t>
    </rPh>
    <phoneticPr fontId="41"/>
  </si>
  <si>
    <t>堆肥化施設</t>
    <rPh sb="0" eb="2">
      <t>タイヒ</t>
    </rPh>
    <rPh sb="2" eb="3">
      <t>カ</t>
    </rPh>
    <rPh sb="3" eb="5">
      <t>シセツ</t>
    </rPh>
    <phoneticPr fontId="41"/>
  </si>
  <si>
    <t>1次・2次・3次破砕</t>
    <rPh sb="1" eb="2">
      <t>ジ</t>
    </rPh>
    <rPh sb="4" eb="5">
      <t>ジ</t>
    </rPh>
    <rPh sb="7" eb="8">
      <t>ジ</t>
    </rPh>
    <rPh sb="8" eb="9">
      <t>ハ</t>
    </rPh>
    <rPh sb="9" eb="10">
      <t>クダ</t>
    </rPh>
    <phoneticPr fontId="3"/>
  </si>
  <si>
    <t>4.5ｔ／時・3.0ｔ／時・0.9ｔ／時</t>
    <rPh sb="5" eb="6">
      <t>ジ</t>
    </rPh>
    <rPh sb="12" eb="13">
      <t>トキ</t>
    </rPh>
    <rPh sb="19" eb="20">
      <t>トキ</t>
    </rPh>
    <phoneticPr fontId="41"/>
  </si>
  <si>
    <t>第二工場(敷地面積：59,809.3㎡）</t>
    <rPh sb="0" eb="2">
      <t>ダイニ</t>
    </rPh>
    <rPh sb="2" eb="4">
      <t>コウジョウ</t>
    </rPh>
    <rPh sb="5" eb="9">
      <t>シキチメンセキ</t>
    </rPh>
    <phoneticPr fontId="3"/>
  </si>
  <si>
    <t>直接ガス化溶融炉（２炉）</t>
    <rPh sb="0" eb="2">
      <t>チョクセツ</t>
    </rPh>
    <rPh sb="4" eb="5">
      <t>カ</t>
    </rPh>
    <rPh sb="5" eb="7">
      <t>ヨウユウ</t>
    </rPh>
    <rPh sb="7" eb="8">
      <t>ロ</t>
    </rPh>
    <phoneticPr fontId="3"/>
  </si>
  <si>
    <t>297t／日</t>
    <rPh sb="5" eb="6">
      <t>ニチ</t>
    </rPh>
    <phoneticPr fontId="41"/>
  </si>
  <si>
    <t>固液分離方式＋水処理方式+下水道放流</t>
    <rPh sb="0" eb="1">
      <t>コ</t>
    </rPh>
    <rPh sb="1" eb="2">
      <t>エキ</t>
    </rPh>
    <rPh sb="2" eb="4">
      <t>ブンリ</t>
    </rPh>
    <rPh sb="4" eb="6">
      <t>ホウシキ</t>
    </rPh>
    <rPh sb="7" eb="8">
      <t>ミズ</t>
    </rPh>
    <rPh sb="8" eb="10">
      <t>ショリ</t>
    </rPh>
    <rPh sb="10" eb="12">
      <t>ホウシキ</t>
    </rPh>
    <rPh sb="13" eb="16">
      <t>ゲスイドウ</t>
    </rPh>
    <rPh sb="16" eb="18">
      <t>ホウリュウ</t>
    </rPh>
    <phoneticPr fontId="3"/>
  </si>
  <si>
    <t>260kℓ／日</t>
    <rPh sb="6" eb="7">
      <t>ニチ</t>
    </rPh>
    <phoneticPr fontId="41"/>
  </si>
  <si>
    <t>最終処分場(敷地面積：64,161.51㎡）</t>
    <rPh sb="0" eb="4">
      <t>サイシュウショブン</t>
    </rPh>
    <rPh sb="4" eb="5">
      <t>ジョウ</t>
    </rPh>
    <rPh sb="6" eb="10">
      <t>シキチメンセキ</t>
    </rPh>
    <phoneticPr fontId="41"/>
  </si>
  <si>
    <t>名　称　等</t>
    <rPh sb="0" eb="1">
      <t>ナ</t>
    </rPh>
    <rPh sb="2" eb="3">
      <t>ショウ</t>
    </rPh>
    <rPh sb="4" eb="5">
      <t>トウ</t>
    </rPh>
    <phoneticPr fontId="41"/>
  </si>
  <si>
    <t>構造</t>
    <phoneticPr fontId="41"/>
  </si>
  <si>
    <t>埋立容量</t>
    <rPh sb="0" eb="2">
      <t>ウメタテ</t>
    </rPh>
    <rPh sb="2" eb="4">
      <t>ヨウリョウ</t>
    </rPh>
    <phoneticPr fontId="41"/>
  </si>
  <si>
    <t>第一最終処分場</t>
  </si>
  <si>
    <t>管理型最終処分場</t>
    <phoneticPr fontId="41"/>
  </si>
  <si>
    <r>
      <t xml:space="preserve"> 61,057ｍ</t>
    </r>
    <r>
      <rPr>
        <vertAlign val="superscript"/>
        <sz val="8"/>
        <rFont val="ＭＳ 明朝"/>
        <family val="1"/>
        <charset val="128"/>
      </rPr>
      <t>３</t>
    </r>
    <phoneticPr fontId="41"/>
  </si>
  <si>
    <t>第二最終処分場</t>
    <rPh sb="0" eb="1">
      <t>ダイ</t>
    </rPh>
    <rPh sb="1" eb="2">
      <t>ニ</t>
    </rPh>
    <rPh sb="2" eb="4">
      <t>サイシュウ</t>
    </rPh>
    <rPh sb="4" eb="7">
      <t>ショブンジョウ</t>
    </rPh>
    <phoneticPr fontId="41"/>
  </si>
  <si>
    <r>
      <t>170,000ｍ</t>
    </r>
    <r>
      <rPr>
        <vertAlign val="superscript"/>
        <sz val="8"/>
        <rFont val="ＭＳ 明朝"/>
        <family val="1"/>
        <charset val="128"/>
      </rPr>
      <t>３</t>
    </r>
    <phoneticPr fontId="41"/>
  </si>
  <si>
    <t>（注）第一最終処分場については、埋立完了</t>
    <rPh sb="1" eb="2">
      <t>チュウ</t>
    </rPh>
    <rPh sb="3" eb="5">
      <t>ダイイチ</t>
    </rPh>
    <rPh sb="5" eb="7">
      <t>サイシュウ</t>
    </rPh>
    <rPh sb="7" eb="10">
      <t>ショブンジョウ</t>
    </rPh>
    <rPh sb="16" eb="18">
      <t>ウメタ</t>
    </rPh>
    <rPh sb="18" eb="20">
      <t>カンリョウ</t>
    </rPh>
    <phoneticPr fontId="41"/>
  </si>
  <si>
    <t>9-10. ごみ搬入状況</t>
    <rPh sb="8" eb="10">
      <t>ハンニュウ</t>
    </rPh>
    <rPh sb="10" eb="12">
      <t>ジョウキョウ</t>
    </rPh>
    <phoneticPr fontId="1"/>
  </si>
  <si>
    <t>(単位：ｔ)</t>
    <rPh sb="1" eb="3">
      <t>タンイ</t>
    </rPh>
    <phoneticPr fontId="41"/>
  </si>
  <si>
    <t>年　度</t>
    <rPh sb="0" eb="3">
      <t>ネンド</t>
    </rPh>
    <phoneticPr fontId="41"/>
  </si>
  <si>
    <t>搬入日数</t>
    <rPh sb="0" eb="2">
      <t>ハンニュウ</t>
    </rPh>
    <rPh sb="2" eb="4">
      <t>ニッスウ</t>
    </rPh>
    <phoneticPr fontId="41"/>
  </si>
  <si>
    <t>ごみ搬入量</t>
    <rPh sb="2" eb="4">
      <t>ハンニュウ</t>
    </rPh>
    <rPh sb="4" eb="5">
      <t>リョウ</t>
    </rPh>
    <phoneticPr fontId="41"/>
  </si>
  <si>
    <t>1日平均
搬入量</t>
    <rPh sb="1" eb="2">
      <t>１ニチ</t>
    </rPh>
    <rPh sb="2" eb="4">
      <t>ヘイキン</t>
    </rPh>
    <rPh sb="5" eb="7">
      <t>ハンニュウ</t>
    </rPh>
    <rPh sb="7" eb="8">
      <t>リョウ</t>
    </rPh>
    <phoneticPr fontId="41"/>
  </si>
  <si>
    <t>越谷市の
ごみ搬入量</t>
    <rPh sb="0" eb="3">
      <t>コシガヤシ</t>
    </rPh>
    <rPh sb="7" eb="9">
      <t>ハンニュウ</t>
    </rPh>
    <rPh sb="9" eb="10">
      <t>リョウ</t>
    </rPh>
    <phoneticPr fontId="41"/>
  </si>
  <si>
    <t>越谷市の1日
平均搬入量</t>
    <rPh sb="0" eb="3">
      <t>コシガヤシ</t>
    </rPh>
    <rPh sb="5" eb="6">
      <t>１ニチ</t>
    </rPh>
    <rPh sb="7" eb="9">
      <t>ヘイキン</t>
    </rPh>
    <rPh sb="9" eb="10">
      <t>ハンニュウ</t>
    </rPh>
    <rPh sb="10" eb="11">
      <t>ニュウ</t>
    </rPh>
    <rPh sb="11" eb="12">
      <t>リョウ</t>
    </rPh>
    <phoneticPr fontId="41"/>
  </si>
  <si>
    <t>令和4</t>
    <rPh sb="0" eb="1">
      <t>レイワ</t>
    </rPh>
    <rPh sb="1" eb="2">
      <t>ガン</t>
    </rPh>
    <phoneticPr fontId="2"/>
  </si>
  <si>
    <t>（注1）ごみの搬入日数は第一工場の搬入日数を集計</t>
    <rPh sb="1" eb="2">
      <t>チュウ</t>
    </rPh>
    <rPh sb="7" eb="9">
      <t>ハンニュウ</t>
    </rPh>
    <rPh sb="9" eb="11">
      <t>ニッスウ</t>
    </rPh>
    <rPh sb="12" eb="14">
      <t>ダイイチ</t>
    </rPh>
    <rPh sb="14" eb="16">
      <t>コウジョウ</t>
    </rPh>
    <rPh sb="17" eb="19">
      <t>ハンニュウ</t>
    </rPh>
    <rPh sb="19" eb="21">
      <t>ニッスウ</t>
    </rPh>
    <rPh sb="22" eb="24">
      <t>シュウケイ</t>
    </rPh>
    <phoneticPr fontId="3"/>
  </si>
  <si>
    <t>（注2）ごみ搬入量にはせん定枝・刈り草を含む</t>
    <rPh sb="1" eb="2">
      <t>チュウ</t>
    </rPh>
    <rPh sb="6" eb="9">
      <t>ハンニュウリョウ</t>
    </rPh>
    <rPh sb="13" eb="14">
      <t>テイ</t>
    </rPh>
    <rPh sb="14" eb="15">
      <t>エダ</t>
    </rPh>
    <rPh sb="16" eb="17">
      <t>カ</t>
    </rPh>
    <rPh sb="18" eb="19">
      <t>クサ</t>
    </rPh>
    <rPh sb="20" eb="21">
      <t>フク</t>
    </rPh>
    <phoneticPr fontId="3"/>
  </si>
  <si>
    <t>（注3）令和5年度のごみ搬入量には台風2号による災害廃棄物 61.64t（うち越谷市38.25t）を含む</t>
    <rPh sb="1" eb="2">
      <t>チュウ</t>
    </rPh>
    <rPh sb="4" eb="6">
      <t>レイワ</t>
    </rPh>
    <rPh sb="7" eb="9">
      <t>ネンド</t>
    </rPh>
    <rPh sb="12" eb="15">
      <t>ハンニュウリョウ</t>
    </rPh>
    <rPh sb="17" eb="19">
      <t>タイフウ</t>
    </rPh>
    <rPh sb="20" eb="21">
      <t>ゴウ</t>
    </rPh>
    <rPh sb="24" eb="29">
      <t>サイガイハイキブツ</t>
    </rPh>
    <rPh sb="39" eb="42">
      <t>コシガヤシ</t>
    </rPh>
    <rPh sb="50" eb="51">
      <t>フク</t>
    </rPh>
    <phoneticPr fontId="3"/>
  </si>
  <si>
    <t>（注4）令和6年度のごみ搬入量には川口市施設火災により受託した一般廃棄物 1,382.91tを含む</t>
    <rPh sb="1" eb="2">
      <t>チュウ</t>
    </rPh>
    <rPh sb="4" eb="6">
      <t>レイワ</t>
    </rPh>
    <rPh sb="7" eb="9">
      <t>ネンド</t>
    </rPh>
    <rPh sb="17" eb="20">
      <t>カワグチシ</t>
    </rPh>
    <rPh sb="20" eb="24">
      <t>シセツカサイ</t>
    </rPh>
    <rPh sb="27" eb="29">
      <t>ジュタク</t>
    </rPh>
    <rPh sb="31" eb="36">
      <t>イッパンハイキブツ</t>
    </rPh>
    <rPh sb="47" eb="48">
      <t>フク</t>
    </rPh>
    <phoneticPr fontId="3"/>
  </si>
  <si>
    <t>9-11. し尿搬入状況</t>
    <rPh sb="6" eb="8">
      <t>シニョウ</t>
    </rPh>
    <rPh sb="8" eb="10">
      <t>ハンニュウ</t>
    </rPh>
    <rPh sb="10" eb="12">
      <t>ジョウキョウ</t>
    </rPh>
    <phoneticPr fontId="41"/>
  </si>
  <si>
    <t>(単位：kL)</t>
    <rPh sb="1" eb="3">
      <t>タンイ</t>
    </rPh>
    <phoneticPr fontId="41"/>
  </si>
  <si>
    <t>し尿搬入量</t>
    <rPh sb="0" eb="2">
      <t>シニョウ</t>
    </rPh>
    <rPh sb="2" eb="4">
      <t>ハンニュウ</t>
    </rPh>
    <rPh sb="4" eb="5">
      <t>リョウ</t>
    </rPh>
    <phoneticPr fontId="41"/>
  </si>
  <si>
    <t>越谷市の
し尿搬入量</t>
    <rPh sb="0" eb="3">
      <t>コシガヤシ</t>
    </rPh>
    <rPh sb="5" eb="7">
      <t>シニョウ</t>
    </rPh>
    <rPh sb="7" eb="9">
      <t>ハンニュウ</t>
    </rPh>
    <rPh sb="9" eb="10">
      <t>リョウ</t>
    </rPh>
    <phoneticPr fontId="41"/>
  </si>
  <si>
    <t>(注)令和5年度のし尿搬入量には災害廃棄物を含む（推定107.02kL）</t>
    <rPh sb="1" eb="2">
      <t>チュウ</t>
    </rPh>
    <rPh sb="3" eb="5">
      <t>レイワ</t>
    </rPh>
    <rPh sb="6" eb="8">
      <t>ネンド</t>
    </rPh>
    <rPh sb="10" eb="11">
      <t>ニョウ</t>
    </rPh>
    <rPh sb="11" eb="14">
      <t>ハンニュウリョウ</t>
    </rPh>
    <rPh sb="16" eb="21">
      <t>サイガイハイキブツ</t>
    </rPh>
    <rPh sb="22" eb="23">
      <t>フク</t>
    </rPh>
    <rPh sb="25" eb="27">
      <t>スイテイ</t>
    </rPh>
    <phoneticPr fontId="48"/>
  </si>
  <si>
    <t>9-12. 会計決算</t>
    <rPh sb="6" eb="8">
      <t>カイケイ</t>
    </rPh>
    <rPh sb="8" eb="10">
      <t>ケッサン</t>
    </rPh>
    <phoneticPr fontId="41"/>
  </si>
  <si>
    <t>令和6年度</t>
    <rPh sb="0" eb="2">
      <t>レイワ</t>
    </rPh>
    <rPh sb="3" eb="5">
      <t>８ネンド</t>
    </rPh>
    <phoneticPr fontId="41"/>
  </si>
  <si>
    <t>(単位：千円)</t>
    <rPh sb="1" eb="3">
      <t>タンイ</t>
    </rPh>
    <rPh sb="4" eb="6">
      <t>センエン</t>
    </rPh>
    <phoneticPr fontId="41"/>
  </si>
  <si>
    <t>歳  入</t>
    <rPh sb="0" eb="4">
      <t>サイニュウ</t>
    </rPh>
    <phoneticPr fontId="41"/>
  </si>
  <si>
    <t>決算額</t>
    <rPh sb="0" eb="2">
      <t>ケッサン</t>
    </rPh>
    <rPh sb="2" eb="3">
      <t>ガク</t>
    </rPh>
    <phoneticPr fontId="41"/>
  </si>
  <si>
    <t>構成比</t>
    <rPh sb="0" eb="3">
      <t>コウセイヒ</t>
    </rPh>
    <phoneticPr fontId="41"/>
  </si>
  <si>
    <t>歳  出</t>
    <rPh sb="0" eb="4">
      <t>サイシュツ</t>
    </rPh>
    <phoneticPr fontId="41"/>
  </si>
  <si>
    <t>1.</t>
    <phoneticPr fontId="41"/>
  </si>
  <si>
    <t>分担金及び負担金</t>
    <rPh sb="0" eb="3">
      <t>ブンタンキン</t>
    </rPh>
    <rPh sb="3" eb="4">
      <t>オヨ</t>
    </rPh>
    <rPh sb="5" eb="8">
      <t>フタンキン</t>
    </rPh>
    <phoneticPr fontId="41"/>
  </si>
  <si>
    <t>議会費</t>
    <rPh sb="0" eb="2">
      <t>ギカイ</t>
    </rPh>
    <rPh sb="2" eb="3">
      <t>ヒ</t>
    </rPh>
    <phoneticPr fontId="41"/>
  </si>
  <si>
    <t>2.</t>
    <phoneticPr fontId="41"/>
  </si>
  <si>
    <t>使用料及び手数料</t>
    <rPh sb="0" eb="3">
      <t>シヨウリョウ</t>
    </rPh>
    <rPh sb="3" eb="4">
      <t>オヨ</t>
    </rPh>
    <rPh sb="5" eb="8">
      <t>テスウリョウ</t>
    </rPh>
    <phoneticPr fontId="41"/>
  </si>
  <si>
    <t>総務費</t>
    <rPh sb="0" eb="3">
      <t>ソウムヒ</t>
    </rPh>
    <phoneticPr fontId="41"/>
  </si>
  <si>
    <t>3.</t>
    <phoneticPr fontId="41"/>
  </si>
  <si>
    <t>国庫支出金</t>
    <rPh sb="0" eb="2">
      <t>コッコ</t>
    </rPh>
    <rPh sb="2" eb="5">
      <t>シシュツキン</t>
    </rPh>
    <phoneticPr fontId="41"/>
  </si>
  <si>
    <t>事業費</t>
    <rPh sb="0" eb="3">
      <t>ジギョウヒ</t>
    </rPh>
    <phoneticPr fontId="41"/>
  </si>
  <si>
    <t>4.</t>
    <phoneticPr fontId="41"/>
  </si>
  <si>
    <t>財産収入</t>
    <rPh sb="0" eb="2">
      <t>ザイサン</t>
    </rPh>
    <rPh sb="2" eb="4">
      <t>シュウニュウ</t>
    </rPh>
    <phoneticPr fontId="41"/>
  </si>
  <si>
    <t>4.</t>
    <phoneticPr fontId="2"/>
  </si>
  <si>
    <t>建設費</t>
    <rPh sb="0" eb="3">
      <t>ケンセツヒ</t>
    </rPh>
    <phoneticPr fontId="2"/>
  </si>
  <si>
    <t>5.</t>
    <phoneticPr fontId="41"/>
  </si>
  <si>
    <t>繰越金</t>
    <rPh sb="0" eb="2">
      <t>クリコシ</t>
    </rPh>
    <rPh sb="2" eb="3">
      <t>キン</t>
    </rPh>
    <phoneticPr fontId="41"/>
  </si>
  <si>
    <t>5.</t>
    <phoneticPr fontId="2"/>
  </si>
  <si>
    <t>公債費</t>
  </si>
  <si>
    <t>6.</t>
    <phoneticPr fontId="41"/>
  </si>
  <si>
    <t>諸収入</t>
    <rPh sb="0" eb="1">
      <t>ショ</t>
    </rPh>
    <rPh sb="1" eb="3">
      <t>シュウニュウ</t>
    </rPh>
    <phoneticPr fontId="41"/>
  </si>
  <si>
    <t>6.</t>
    <phoneticPr fontId="2"/>
  </si>
  <si>
    <t>基金積立金</t>
  </si>
  <si>
    <t>7.</t>
    <phoneticPr fontId="41"/>
  </si>
  <si>
    <t>組合債</t>
    <rPh sb="0" eb="2">
      <t>クミアイ</t>
    </rPh>
    <rPh sb="2" eb="3">
      <t>サイ</t>
    </rPh>
    <phoneticPr fontId="41"/>
  </si>
  <si>
    <t>7.</t>
  </si>
  <si>
    <t>予備費</t>
  </si>
  <si>
    <t>歳入合計</t>
    <rPh sb="0" eb="2">
      <t>サイニュウ</t>
    </rPh>
    <rPh sb="2" eb="4">
      <t>ゴウケイ</t>
    </rPh>
    <phoneticPr fontId="41"/>
  </si>
  <si>
    <t>歳出合計</t>
    <rPh sb="0" eb="2">
      <t>サイシュツ</t>
    </rPh>
    <rPh sb="2" eb="4">
      <t>ゴウケイ</t>
    </rPh>
    <phoneticPr fontId="41"/>
  </si>
  <si>
    <t>（注）構成比の合計が100％となるよう一部端数調整を行っている。</t>
    <rPh sb="1" eb="2">
      <t>チュウ</t>
    </rPh>
    <rPh sb="3" eb="6">
      <t>コウセイヒ</t>
    </rPh>
    <rPh sb="7" eb="9">
      <t>ゴウケイ</t>
    </rPh>
    <rPh sb="19" eb="21">
      <t>イチブ</t>
    </rPh>
    <rPh sb="21" eb="23">
      <t>ハスウ</t>
    </rPh>
    <rPh sb="23" eb="25">
      <t>チョウセイ</t>
    </rPh>
    <rPh sb="26" eb="27">
      <t>オコナ</t>
    </rPh>
    <phoneticPr fontId="48"/>
  </si>
  <si>
    <t>9-13. 年度別決算額及び市町別分担金</t>
  </si>
  <si>
    <t>（単位：千円)</t>
    <rPh sb="1" eb="3">
      <t>タンイ</t>
    </rPh>
    <rPh sb="4" eb="6">
      <t>センエン</t>
    </rPh>
    <phoneticPr fontId="41"/>
  </si>
  <si>
    <t>市町別分担金</t>
    <rPh sb="0" eb="2">
      <t>シチョウ</t>
    </rPh>
    <rPh sb="2" eb="3">
      <t>ベツ</t>
    </rPh>
    <rPh sb="3" eb="6">
      <t>ブンタンキン</t>
    </rPh>
    <phoneticPr fontId="41"/>
  </si>
  <si>
    <t>歳　入</t>
    <rPh sb="0" eb="1">
      <t>トシ</t>
    </rPh>
    <rPh sb="2" eb="3">
      <t>イ</t>
    </rPh>
    <phoneticPr fontId="41"/>
  </si>
  <si>
    <t>歳　出</t>
    <rPh sb="0" eb="1">
      <t>トシ</t>
    </rPh>
    <rPh sb="2" eb="3">
      <t>デ</t>
    </rPh>
    <phoneticPr fontId="41"/>
  </si>
  <si>
    <t>執行率</t>
    <rPh sb="0" eb="2">
      <t>シッコウ</t>
    </rPh>
    <rPh sb="2" eb="3">
      <t>リツ</t>
    </rPh>
    <phoneticPr fontId="41"/>
  </si>
  <si>
    <t>越谷市</t>
    <rPh sb="0" eb="3">
      <t>コシガヤシ</t>
    </rPh>
    <phoneticPr fontId="41"/>
  </si>
  <si>
    <t>草加市</t>
    <rPh sb="0" eb="3">
      <t>ソウカシ</t>
    </rPh>
    <phoneticPr fontId="41"/>
  </si>
  <si>
    <t>八潮市</t>
    <rPh sb="0" eb="3">
      <t>ヤシオシ</t>
    </rPh>
    <phoneticPr fontId="41"/>
  </si>
  <si>
    <t>三郷市</t>
    <rPh sb="0" eb="3">
      <t>ミサトシ</t>
    </rPh>
    <phoneticPr fontId="41"/>
  </si>
  <si>
    <t>吉川市</t>
    <rPh sb="0" eb="2">
      <t>ヨシカワ</t>
    </rPh>
    <rPh sb="2" eb="3">
      <t>シ</t>
    </rPh>
    <phoneticPr fontId="41"/>
  </si>
  <si>
    <t>松伏町</t>
    <rPh sb="0" eb="2">
      <t>マツブシ</t>
    </rPh>
    <rPh sb="2" eb="3">
      <t>マチ</t>
    </rPh>
    <phoneticPr fontId="41"/>
  </si>
  <si>
    <t>令和4</t>
  </si>
  <si>
    <t>9-14. ごみ・し尿処理経費</t>
    <rPh sb="9" eb="11">
      <t>シニョウ</t>
    </rPh>
    <rPh sb="11" eb="13">
      <t>ショリケイ</t>
    </rPh>
    <rPh sb="13" eb="15">
      <t>ケイヒ</t>
    </rPh>
    <phoneticPr fontId="41"/>
  </si>
  <si>
    <t>ご  み</t>
    <phoneticPr fontId="41"/>
  </si>
  <si>
    <t>し  尿</t>
    <rPh sb="0" eb="4">
      <t>シニョウ</t>
    </rPh>
    <phoneticPr fontId="41"/>
  </si>
  <si>
    <t>年間
搬入量</t>
    <rPh sb="0" eb="2">
      <t>ネンカン</t>
    </rPh>
    <rPh sb="3" eb="5">
      <t>ハンニュウ</t>
    </rPh>
    <rPh sb="5" eb="6">
      <t>リョウ</t>
    </rPh>
    <phoneticPr fontId="41"/>
  </si>
  <si>
    <t>1日平均
搬入量</t>
    <rPh sb="1" eb="2">
      <t>イチニチ</t>
    </rPh>
    <rPh sb="2" eb="4">
      <t>ヘイキン</t>
    </rPh>
    <rPh sb="5" eb="7">
      <t>ハンニュウ</t>
    </rPh>
    <rPh sb="7" eb="8">
      <t>リョウ</t>
    </rPh>
    <phoneticPr fontId="41"/>
  </si>
  <si>
    <t>1ｔ当り
経費</t>
    <rPh sb="2" eb="3">
      <t>アタ</t>
    </rPh>
    <rPh sb="5" eb="7">
      <t>ケイヒ</t>
    </rPh>
    <phoneticPr fontId="41"/>
  </si>
  <si>
    <t>1kL当り
経費</t>
    <rPh sb="3" eb="4">
      <t>アタ</t>
    </rPh>
    <rPh sb="6" eb="8">
      <t>ケイヒ</t>
    </rPh>
    <phoneticPr fontId="41"/>
  </si>
  <si>
    <t>(日)</t>
    <rPh sb="1" eb="2">
      <t>ヒ</t>
    </rPh>
    <phoneticPr fontId="41"/>
  </si>
  <si>
    <t>(円)</t>
    <rPh sb="1" eb="2">
      <t>エン</t>
    </rPh>
    <phoneticPr fontId="41"/>
  </si>
  <si>
    <t>(kL)</t>
    <phoneticPr fontId="41"/>
  </si>
  <si>
    <t>-</t>
  </si>
  <si>
    <t>（注1）年間搬入量にはせん定枝・刈り草、災害廃棄物、他市町からの受入れ分を含む</t>
    <rPh sb="1" eb="2">
      <t>チュウ</t>
    </rPh>
    <rPh sb="4" eb="6">
      <t>ネンカン</t>
    </rPh>
    <rPh sb="6" eb="9">
      <t>ハンニュウリョウ</t>
    </rPh>
    <rPh sb="13" eb="14">
      <t>テイ</t>
    </rPh>
    <rPh sb="14" eb="15">
      <t>エダ</t>
    </rPh>
    <rPh sb="16" eb="17">
      <t>カ</t>
    </rPh>
    <rPh sb="18" eb="19">
      <t>クサ</t>
    </rPh>
    <rPh sb="20" eb="25">
      <t>サイガイハイキブツ</t>
    </rPh>
    <rPh sb="26" eb="29">
      <t>ホカシマチ</t>
    </rPh>
    <rPh sb="32" eb="34">
      <t>ウケイ</t>
    </rPh>
    <rPh sb="35" eb="36">
      <t>ブン</t>
    </rPh>
    <rPh sb="37" eb="38">
      <t>フク</t>
    </rPh>
    <phoneticPr fontId="48"/>
  </si>
  <si>
    <t>（注2）ごみの搬入日数は第一工場の搬入日数を集計</t>
    <rPh sb="1" eb="2">
      <t>チュウ</t>
    </rPh>
    <rPh sb="7" eb="9">
      <t>ハンニュウ</t>
    </rPh>
    <rPh sb="9" eb="11">
      <t>ニッスウ</t>
    </rPh>
    <rPh sb="17" eb="19">
      <t>ハンニュウ</t>
    </rPh>
    <rPh sb="19" eb="21">
      <t>ニッスウ</t>
    </rPh>
    <rPh sb="22" eb="24">
      <t>シュウケイ</t>
    </rPh>
    <phoneticPr fontId="3"/>
  </si>
  <si>
    <t>（注3）ごみの1t当り経費は一般廃棄物会計基準に基づき算定（管理費用及び売電等収入を考慮した値に</t>
    <rPh sb="9" eb="10">
      <t>アタ</t>
    </rPh>
    <rPh sb="11" eb="13">
      <t>ケイヒ</t>
    </rPh>
    <rPh sb="14" eb="23">
      <t>イッパンハイキブツカイケイキジュン</t>
    </rPh>
    <rPh sb="24" eb="25">
      <t>モト</t>
    </rPh>
    <rPh sb="27" eb="29">
      <t>サンテイ</t>
    </rPh>
    <rPh sb="30" eb="35">
      <t>カンリヒヨウオヨ</t>
    </rPh>
    <rPh sb="36" eb="38">
      <t>バイデン</t>
    </rPh>
    <rPh sb="38" eb="39">
      <t>トウ</t>
    </rPh>
    <rPh sb="39" eb="41">
      <t>シュウニュウ</t>
    </rPh>
    <rPh sb="42" eb="44">
      <t>コウリョ</t>
    </rPh>
    <rPh sb="46" eb="47">
      <t>アタイ</t>
    </rPh>
    <phoneticPr fontId="2"/>
  </si>
  <si>
    <t>　　　 より算定）</t>
    <phoneticPr fontId="48"/>
  </si>
  <si>
    <t>（注4）し尿の1kL当り経費は令和5年度決算から一般廃棄物会計基準に準じて算定（管理費用を考慮した</t>
    <rPh sb="1" eb="2">
      <t>チュウ</t>
    </rPh>
    <rPh sb="5" eb="6">
      <t>ニョウ</t>
    </rPh>
    <rPh sb="10" eb="11">
      <t>アタ</t>
    </rPh>
    <rPh sb="12" eb="14">
      <t>ケイヒ</t>
    </rPh>
    <rPh sb="15" eb="17">
      <t>レイワ</t>
    </rPh>
    <rPh sb="18" eb="20">
      <t>ネンド</t>
    </rPh>
    <rPh sb="20" eb="22">
      <t>ケッサン</t>
    </rPh>
    <rPh sb="24" eb="25">
      <t>イチ</t>
    </rPh>
    <rPh sb="25" eb="26">
      <t>ハン</t>
    </rPh>
    <rPh sb="26" eb="29">
      <t>ハイキブツ</t>
    </rPh>
    <rPh sb="28" eb="29">
      <t>ブツ</t>
    </rPh>
    <rPh sb="29" eb="33">
      <t>カイケイキジュン</t>
    </rPh>
    <rPh sb="34" eb="35">
      <t>ジュン</t>
    </rPh>
    <rPh sb="37" eb="39">
      <t>サンテイ</t>
    </rPh>
    <rPh sb="40" eb="44">
      <t>カンリヒヨウ</t>
    </rPh>
    <rPh sb="45" eb="47">
      <t>コウリョ</t>
    </rPh>
    <phoneticPr fontId="2"/>
  </si>
  <si>
    <t>　　 　値により算定）</t>
    <rPh sb="4" eb="5">
      <t>アタイ</t>
    </rPh>
    <phoneticPr fontId="48"/>
  </si>
  <si>
    <t>9-15. 公害関係苦情受理件数</t>
    <rPh sb="6" eb="8">
      <t>コウガイ</t>
    </rPh>
    <rPh sb="8" eb="10">
      <t>カンケイ</t>
    </rPh>
    <rPh sb="10" eb="12">
      <t>クジョウ</t>
    </rPh>
    <rPh sb="12" eb="14">
      <t>ジュリ</t>
    </rPh>
    <rPh sb="14" eb="16">
      <t>ケンスウ</t>
    </rPh>
    <phoneticPr fontId="41"/>
  </si>
  <si>
    <t>各年度中</t>
    <rPh sb="0" eb="2">
      <t>カクネン</t>
    </rPh>
    <rPh sb="2" eb="3">
      <t>ド</t>
    </rPh>
    <rPh sb="3" eb="4">
      <t>チュウ</t>
    </rPh>
    <phoneticPr fontId="41"/>
  </si>
  <si>
    <t>総　数</t>
    <rPh sb="0" eb="1">
      <t>フサ</t>
    </rPh>
    <rPh sb="2" eb="3">
      <t>スウ</t>
    </rPh>
    <phoneticPr fontId="41"/>
  </si>
  <si>
    <t>大気汚染</t>
    <rPh sb="0" eb="2">
      <t>タイキ</t>
    </rPh>
    <rPh sb="2" eb="4">
      <t>オセン</t>
    </rPh>
    <phoneticPr fontId="41"/>
  </si>
  <si>
    <t>水質汚濁</t>
    <rPh sb="0" eb="2">
      <t>スイシツ</t>
    </rPh>
    <rPh sb="2" eb="4">
      <t>オダク</t>
    </rPh>
    <phoneticPr fontId="41"/>
  </si>
  <si>
    <t>土壌汚染</t>
    <rPh sb="0" eb="2">
      <t>ドジョウ</t>
    </rPh>
    <rPh sb="2" eb="4">
      <t>オセン</t>
    </rPh>
    <phoneticPr fontId="41"/>
  </si>
  <si>
    <t>騒　音</t>
    <rPh sb="0" eb="1">
      <t>ソウ</t>
    </rPh>
    <rPh sb="2" eb="3">
      <t>オト</t>
    </rPh>
    <phoneticPr fontId="41"/>
  </si>
  <si>
    <t>振　動</t>
    <rPh sb="0" eb="1">
      <t>オサム</t>
    </rPh>
    <rPh sb="2" eb="3">
      <t>ドウ</t>
    </rPh>
    <phoneticPr fontId="41"/>
  </si>
  <si>
    <t>地盤沈下</t>
    <rPh sb="0" eb="2">
      <t>ジバン</t>
    </rPh>
    <rPh sb="2" eb="4">
      <t>チンカ</t>
    </rPh>
    <phoneticPr fontId="41"/>
  </si>
  <si>
    <t>悪　臭</t>
    <rPh sb="0" eb="1">
      <t>アク</t>
    </rPh>
    <rPh sb="2" eb="3">
      <t>シュウ</t>
    </rPh>
    <phoneticPr fontId="41"/>
  </si>
  <si>
    <t>その他</t>
    <rPh sb="2" eb="3">
      <t>タ</t>
    </rPh>
    <phoneticPr fontId="41"/>
  </si>
  <si>
    <t>資料：環境政策課</t>
    <rPh sb="0" eb="2">
      <t>シリョウ</t>
    </rPh>
    <rPh sb="3" eb="5">
      <t>カンキョウ</t>
    </rPh>
    <rPh sb="5" eb="7">
      <t>セイサク</t>
    </rPh>
    <rPh sb="7" eb="8">
      <t>カ</t>
    </rPh>
    <phoneticPr fontId="41"/>
  </si>
  <si>
    <t>9-16. 公害関係特定施設・指定施設数</t>
    <rPh sb="6" eb="8">
      <t>コウガイ</t>
    </rPh>
    <rPh sb="8" eb="10">
      <t>カンケイ</t>
    </rPh>
    <rPh sb="10" eb="12">
      <t>トクテイ</t>
    </rPh>
    <rPh sb="12" eb="14">
      <t>シセツ</t>
    </rPh>
    <rPh sb="15" eb="17">
      <t>シテイ</t>
    </rPh>
    <rPh sb="17" eb="19">
      <t>シセツ</t>
    </rPh>
    <rPh sb="19" eb="20">
      <t>スウ</t>
    </rPh>
    <phoneticPr fontId="41"/>
  </si>
  <si>
    <t>各年度末</t>
    <rPh sb="0" eb="2">
      <t>カクネン</t>
    </rPh>
    <rPh sb="2" eb="3">
      <t>ド</t>
    </rPh>
    <rPh sb="3" eb="4">
      <t>マツ</t>
    </rPh>
    <phoneticPr fontId="41"/>
  </si>
  <si>
    <t>区　分</t>
    <rPh sb="0" eb="1">
      <t>ク</t>
    </rPh>
    <rPh sb="2" eb="3">
      <t>ブン</t>
    </rPh>
    <phoneticPr fontId="41"/>
  </si>
  <si>
    <t>令和4年度</t>
    <rPh sb="0" eb="2">
      <t>レイワ</t>
    </rPh>
    <rPh sb="3" eb="4">
      <t>９ネン</t>
    </rPh>
    <rPh sb="4" eb="5">
      <t>ド</t>
    </rPh>
    <phoneticPr fontId="41"/>
  </si>
  <si>
    <t>5年度</t>
    <rPh sb="1" eb="2">
      <t>９ネン</t>
    </rPh>
    <rPh sb="2" eb="3">
      <t>ド</t>
    </rPh>
    <phoneticPr fontId="41"/>
  </si>
  <si>
    <t>6年度</t>
    <rPh sb="1" eb="2">
      <t>９ネン</t>
    </rPh>
    <rPh sb="2" eb="3">
      <t>ド</t>
    </rPh>
    <phoneticPr fontId="41"/>
  </si>
  <si>
    <t>大　気　関　係</t>
    <rPh sb="0" eb="1">
      <t>ダイ</t>
    </rPh>
    <rPh sb="2" eb="3">
      <t>キ</t>
    </rPh>
    <rPh sb="4" eb="5">
      <t>セキ</t>
    </rPh>
    <rPh sb="6" eb="7">
      <t>カカリ</t>
    </rPh>
    <phoneticPr fontId="41"/>
  </si>
  <si>
    <t>ばい煙発生施設</t>
    <rPh sb="2" eb="3">
      <t>エン</t>
    </rPh>
    <rPh sb="3" eb="5">
      <t>ハッセイ</t>
    </rPh>
    <rPh sb="5" eb="7">
      <t>シセツ</t>
    </rPh>
    <phoneticPr fontId="41"/>
  </si>
  <si>
    <t>指定ばい煙発生施設</t>
    <rPh sb="0" eb="2">
      <t>シテイ</t>
    </rPh>
    <phoneticPr fontId="41"/>
  </si>
  <si>
    <t>一般粉じん発生施設</t>
    <rPh sb="0" eb="2">
      <t>イッパン</t>
    </rPh>
    <rPh sb="2" eb="3">
      <t>フン</t>
    </rPh>
    <rPh sb="5" eb="7">
      <t>ハッセイ</t>
    </rPh>
    <rPh sb="7" eb="9">
      <t>シセツ</t>
    </rPh>
    <phoneticPr fontId="41"/>
  </si>
  <si>
    <t>指定粉じん発生施設</t>
    <rPh sb="0" eb="2">
      <t>シテイ</t>
    </rPh>
    <rPh sb="2" eb="3">
      <t>フン</t>
    </rPh>
    <rPh sb="5" eb="7">
      <t>ハッセイ</t>
    </rPh>
    <rPh sb="7" eb="9">
      <t>シセツ</t>
    </rPh>
    <phoneticPr fontId="41"/>
  </si>
  <si>
    <t>水　質　関　係</t>
    <rPh sb="0" eb="1">
      <t>ミズ</t>
    </rPh>
    <rPh sb="2" eb="3">
      <t>シツ</t>
    </rPh>
    <rPh sb="4" eb="5">
      <t>セキ</t>
    </rPh>
    <rPh sb="6" eb="7">
      <t>カカリ</t>
    </rPh>
    <phoneticPr fontId="41"/>
  </si>
  <si>
    <t>特定施設</t>
    <rPh sb="0" eb="2">
      <t>トクテイ</t>
    </rPh>
    <rPh sb="2" eb="4">
      <t>シセツ</t>
    </rPh>
    <phoneticPr fontId="41"/>
  </si>
  <si>
    <t>指定施設</t>
    <rPh sb="0" eb="2">
      <t>シテイ</t>
    </rPh>
    <rPh sb="2" eb="4">
      <t>シセツ</t>
    </rPh>
    <phoneticPr fontId="41"/>
  </si>
  <si>
    <t>騒　音　関　係</t>
    <rPh sb="0" eb="1">
      <t>サワ</t>
    </rPh>
    <rPh sb="2" eb="3">
      <t>オト</t>
    </rPh>
    <rPh sb="4" eb="5">
      <t>セキ</t>
    </rPh>
    <rPh sb="6" eb="7">
      <t>カカリ</t>
    </rPh>
    <phoneticPr fontId="41"/>
  </si>
  <si>
    <t>振　動　関　係</t>
  </si>
  <si>
    <t>9-17. 大気環境測定値</t>
    <rPh sb="6" eb="8">
      <t>タイキ</t>
    </rPh>
    <rPh sb="8" eb="10">
      <t>カンキョウ</t>
    </rPh>
    <rPh sb="10" eb="12">
      <t>ソクテイ</t>
    </rPh>
    <rPh sb="12" eb="13">
      <t>アタイ</t>
    </rPh>
    <phoneticPr fontId="41"/>
  </si>
  <si>
    <t>各年度平均値</t>
    <rPh sb="0" eb="1">
      <t>カク</t>
    </rPh>
    <rPh sb="1" eb="3">
      <t>ネンド</t>
    </rPh>
    <rPh sb="3" eb="6">
      <t>ヘイキンチ</t>
    </rPh>
    <phoneticPr fontId="41"/>
  </si>
  <si>
    <t>年度</t>
    <rPh sb="0" eb="2">
      <t>ネンド</t>
    </rPh>
    <phoneticPr fontId="41"/>
  </si>
  <si>
    <t>二酸化
硫黄</t>
    <phoneticPr fontId="41"/>
  </si>
  <si>
    <t>浮遊粒子
状物質</t>
    <phoneticPr fontId="41"/>
  </si>
  <si>
    <t>二酸化
窒素</t>
    <phoneticPr fontId="41"/>
  </si>
  <si>
    <r>
      <rPr>
        <sz val="8"/>
        <rFont val="ＭＳ 明朝"/>
        <family val="1"/>
        <charset val="128"/>
      </rPr>
      <t>光化学</t>
    </r>
    <r>
      <rPr>
        <sz val="7"/>
        <rFont val="ＭＳ 明朝"/>
        <family val="1"/>
        <charset val="128"/>
      </rPr>
      <t xml:space="preserve">
</t>
    </r>
    <r>
      <rPr>
        <sz val="6"/>
        <rFont val="ＭＳ 明朝"/>
        <family val="1"/>
        <charset val="128"/>
      </rPr>
      <t>オキシダント</t>
    </r>
    <phoneticPr fontId="41"/>
  </si>
  <si>
    <t>微小粒子状
物質</t>
    <rPh sb="0" eb="2">
      <t>ビショウ</t>
    </rPh>
    <rPh sb="2" eb="5">
      <t>リュウシジョウ</t>
    </rPh>
    <rPh sb="6" eb="8">
      <t>ブッシツ</t>
    </rPh>
    <phoneticPr fontId="41"/>
  </si>
  <si>
    <t>ベンゼン</t>
    <phoneticPr fontId="41"/>
  </si>
  <si>
    <t>トリクロロ
エチレン</t>
    <phoneticPr fontId="41"/>
  </si>
  <si>
    <t>テトラクロ
ロエチレン</t>
    <phoneticPr fontId="41"/>
  </si>
  <si>
    <t>ジクロロ
メタン</t>
    <phoneticPr fontId="41"/>
  </si>
  <si>
    <t xml:space="preserve">ダイオキ
シン類  </t>
    <phoneticPr fontId="41"/>
  </si>
  <si>
    <t>（ppm）</t>
    <phoneticPr fontId="41"/>
  </si>
  <si>
    <r>
      <t>（ｍｇ/m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）</t>
    </r>
    <phoneticPr fontId="41"/>
  </si>
  <si>
    <r>
      <t>（μｇ/m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）</t>
    </r>
    <phoneticPr fontId="41"/>
  </si>
  <si>
    <r>
      <t>(pg-TEQ/m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)</t>
    </r>
    <phoneticPr fontId="41"/>
  </si>
  <si>
    <t xml:space="preserve"> 令和4</t>
    <rPh sb="0" eb="2">
      <t>レイワ</t>
    </rPh>
    <phoneticPr fontId="2"/>
  </si>
  <si>
    <t>9-18. 市内主要河川の透視度・ｐＨ・ＢＯＤ・ＣＯＤ・ＳＳ・ＤＯ値</t>
    <rPh sb="6" eb="8">
      <t>シナイ</t>
    </rPh>
    <rPh sb="8" eb="10">
      <t>シュヨウ</t>
    </rPh>
    <rPh sb="10" eb="12">
      <t>カセン</t>
    </rPh>
    <rPh sb="13" eb="15">
      <t>トウシ</t>
    </rPh>
    <rPh sb="15" eb="16">
      <t>ド</t>
    </rPh>
    <rPh sb="33" eb="34">
      <t>アタイ</t>
    </rPh>
    <phoneticPr fontId="41"/>
  </si>
  <si>
    <t>令和6年度平均値</t>
    <rPh sb="0" eb="2">
      <t>レイワ</t>
    </rPh>
    <rPh sb="3" eb="5">
      <t>ネンド</t>
    </rPh>
    <rPh sb="4" eb="5">
      <t>ド</t>
    </rPh>
    <rPh sb="5" eb="8">
      <t>ヘイキンチ</t>
    </rPh>
    <phoneticPr fontId="41"/>
  </si>
  <si>
    <t>測定項目</t>
    <rPh sb="0" eb="2">
      <t>ソクテイ</t>
    </rPh>
    <rPh sb="2" eb="4">
      <t>コウモク</t>
    </rPh>
    <phoneticPr fontId="41"/>
  </si>
  <si>
    <t>綾瀬川</t>
    <rPh sb="0" eb="2">
      <t>アヤセ</t>
    </rPh>
    <rPh sb="2" eb="3">
      <t>ガワ</t>
    </rPh>
    <phoneticPr fontId="41"/>
  </si>
  <si>
    <t>元荒川</t>
    <rPh sb="0" eb="1">
      <t>モト</t>
    </rPh>
    <rPh sb="1" eb="3">
      <t>アラカワ</t>
    </rPh>
    <phoneticPr fontId="41"/>
  </si>
  <si>
    <t>新方川</t>
    <rPh sb="0" eb="1">
      <t>ニイ</t>
    </rPh>
    <rPh sb="1" eb="2">
      <t>ホウ</t>
    </rPh>
    <rPh sb="2" eb="3">
      <t>カワ</t>
    </rPh>
    <phoneticPr fontId="41"/>
  </si>
  <si>
    <t>大落古利根川</t>
    <rPh sb="0" eb="1">
      <t>オオ</t>
    </rPh>
    <rPh sb="1" eb="2">
      <t>オ</t>
    </rPh>
    <rPh sb="2" eb="3">
      <t>フル</t>
    </rPh>
    <rPh sb="3" eb="6">
      <t>トネガワ</t>
    </rPh>
    <phoneticPr fontId="41"/>
  </si>
  <si>
    <t>中川</t>
    <rPh sb="0" eb="2">
      <t>ナカガワ</t>
    </rPh>
    <phoneticPr fontId="41"/>
  </si>
  <si>
    <t>佐藤橋</t>
    <rPh sb="0" eb="2">
      <t>サトウ</t>
    </rPh>
    <rPh sb="2" eb="3">
      <t>バシ</t>
    </rPh>
    <phoneticPr fontId="41"/>
  </si>
  <si>
    <t>綾瀬橋</t>
    <rPh sb="0" eb="2">
      <t>アヤセ</t>
    </rPh>
    <rPh sb="2" eb="3">
      <t>バシ</t>
    </rPh>
    <phoneticPr fontId="41"/>
  </si>
  <si>
    <t>三野宮橋</t>
    <rPh sb="0" eb="3">
      <t>サンノミヤ</t>
    </rPh>
    <rPh sb="3" eb="4">
      <t>ハシ</t>
    </rPh>
    <phoneticPr fontId="41"/>
  </si>
  <si>
    <t>新平和橋</t>
    <rPh sb="0" eb="1">
      <t>シン</t>
    </rPh>
    <rPh sb="1" eb="3">
      <t>ヘイワ</t>
    </rPh>
    <rPh sb="3" eb="4">
      <t>バシ</t>
    </rPh>
    <phoneticPr fontId="41"/>
  </si>
  <si>
    <t>中島橋</t>
    <rPh sb="0" eb="2">
      <t>ナカジマ</t>
    </rPh>
    <rPh sb="2" eb="3">
      <t>バシ</t>
    </rPh>
    <phoneticPr fontId="41"/>
  </si>
  <si>
    <t>せんげん橋</t>
    <rPh sb="4" eb="5">
      <t>ハシ</t>
    </rPh>
    <phoneticPr fontId="41"/>
  </si>
  <si>
    <t>昭和橋</t>
    <rPh sb="0" eb="2">
      <t>ショウワ</t>
    </rPh>
    <rPh sb="2" eb="3">
      <t>バシ</t>
    </rPh>
    <phoneticPr fontId="41"/>
  </si>
  <si>
    <t>古利根橋</t>
    <rPh sb="0" eb="1">
      <t>フル</t>
    </rPh>
    <rPh sb="1" eb="3">
      <t>トネ</t>
    </rPh>
    <rPh sb="3" eb="4">
      <t>バシ</t>
    </rPh>
    <phoneticPr fontId="41"/>
  </si>
  <si>
    <t>ふれあい橋</t>
    <rPh sb="4" eb="5">
      <t>バシ</t>
    </rPh>
    <phoneticPr fontId="41"/>
  </si>
  <si>
    <t>吉越橋</t>
    <rPh sb="0" eb="2">
      <t>ヨシコシ</t>
    </rPh>
    <rPh sb="2" eb="3">
      <t>バシ</t>
    </rPh>
    <phoneticPr fontId="41"/>
  </si>
  <si>
    <t>透視度</t>
    <rPh sb="0" eb="2">
      <t>トウシ</t>
    </rPh>
    <rPh sb="2" eb="3">
      <t>ド</t>
    </rPh>
    <phoneticPr fontId="41"/>
  </si>
  <si>
    <t>(度)</t>
    <rPh sb="1" eb="2">
      <t>ド</t>
    </rPh>
    <phoneticPr fontId="41"/>
  </si>
  <si>
    <t>ｐＨ</t>
  </si>
  <si>
    <t>ＢＯＤ</t>
  </si>
  <si>
    <t>(mg/ℓ)</t>
    <phoneticPr fontId="41"/>
  </si>
  <si>
    <t>ＣＯＤ</t>
  </si>
  <si>
    <t>ＳＳ</t>
  </si>
  <si>
    <t>ＤＯ</t>
  </si>
  <si>
    <t>(注)ｐＨ：水素イオン濃度、ＢＯＤ：生物化学的酸素要求量、ＣＯＤ：化学的酸素要求量</t>
    <phoneticPr fontId="41"/>
  </si>
  <si>
    <t>　　ＳＳ：浮遊物質量、ＤＯ：溶存酸素量</t>
    <phoneticPr fontId="41"/>
  </si>
  <si>
    <t>9-19. 市内水準測量点別地盤変動状況</t>
    <phoneticPr fontId="41"/>
  </si>
  <si>
    <t>各年間</t>
    <phoneticPr fontId="41"/>
  </si>
  <si>
    <t>（単位：mm）</t>
  </si>
  <si>
    <t>水準測量点</t>
    <phoneticPr fontId="2"/>
  </si>
  <si>
    <t>変動量</t>
  </si>
  <si>
    <t>令和4年</t>
    <rPh sb="0" eb="2">
      <t>レイワ</t>
    </rPh>
    <rPh sb="3" eb="4">
      <t>ネン</t>
    </rPh>
    <phoneticPr fontId="41"/>
  </si>
  <si>
    <t>5年</t>
    <rPh sb="1" eb="2">
      <t>ネン</t>
    </rPh>
    <phoneticPr fontId="41"/>
  </si>
  <si>
    <t>6年</t>
    <rPh sb="1" eb="2">
      <t>ネン</t>
    </rPh>
    <phoneticPr fontId="41"/>
  </si>
  <si>
    <t>蒲生旭町1丁目75</t>
    <rPh sb="5" eb="7">
      <t>チョウメ</t>
    </rPh>
    <phoneticPr fontId="2"/>
  </si>
  <si>
    <t>川柳町3丁目192地先</t>
    <rPh sb="9" eb="11">
      <t>チサキ</t>
    </rPh>
    <phoneticPr fontId="2"/>
  </si>
  <si>
    <t>川柳町5丁目284</t>
  </si>
  <si>
    <t>蒲生愛宕町13地先</t>
    <rPh sb="7" eb="8">
      <t>チ</t>
    </rPh>
    <rPh sb="8" eb="9">
      <t>サキ</t>
    </rPh>
    <phoneticPr fontId="41"/>
  </si>
  <si>
    <t>南越谷1丁目5-9</t>
    <phoneticPr fontId="2"/>
  </si>
  <si>
    <t>越ヶ谷4丁目1-1</t>
    <phoneticPr fontId="2"/>
  </si>
  <si>
    <t>西新井985</t>
  </si>
  <si>
    <t>神明町2丁目385</t>
  </si>
  <si>
    <t>越ヶ谷1700</t>
  </si>
  <si>
    <t>弥栄町1丁目172-40地先</t>
    <rPh sb="12" eb="14">
      <t>チサキ</t>
    </rPh>
    <phoneticPr fontId="2"/>
  </si>
  <si>
    <t>大成町1丁目2181-4地先</t>
    <rPh sb="12" eb="14">
      <t>チサキ</t>
    </rPh>
    <phoneticPr fontId="2"/>
  </si>
  <si>
    <t>東町1丁目15地先</t>
  </si>
  <si>
    <t>東町3丁目354</t>
  </si>
  <si>
    <t>南越谷2丁目5-33地先</t>
    <rPh sb="10" eb="11">
      <t>チ</t>
    </rPh>
    <rPh sb="11" eb="12">
      <t>サキ</t>
    </rPh>
    <phoneticPr fontId="41"/>
  </si>
  <si>
    <t>瓦曽根2丁目2-4地先</t>
    <rPh sb="9" eb="10">
      <t>チ</t>
    </rPh>
    <rPh sb="10" eb="11">
      <t>サキ</t>
    </rPh>
    <phoneticPr fontId="41"/>
  </si>
  <si>
    <t>大沢3丁目13-38地先</t>
    <rPh sb="10" eb="11">
      <t>チ</t>
    </rPh>
    <rPh sb="11" eb="12">
      <t>サキ</t>
    </rPh>
    <phoneticPr fontId="41"/>
  </si>
  <si>
    <t>大房989-3地先</t>
    <phoneticPr fontId="2"/>
  </si>
  <si>
    <t>下間久里1169地先</t>
    <phoneticPr fontId="2"/>
  </si>
  <si>
    <t>平方1</t>
  </si>
  <si>
    <t>平方958-8</t>
    <phoneticPr fontId="2"/>
  </si>
  <si>
    <t>大吉1064-1</t>
    <phoneticPr fontId="2"/>
  </si>
  <si>
    <t>大杉459-5</t>
    <phoneticPr fontId="41"/>
  </si>
  <si>
    <t>増林2丁目33</t>
    <phoneticPr fontId="48"/>
  </si>
  <si>
    <t>東越谷10丁目32</t>
    <phoneticPr fontId="2"/>
  </si>
  <si>
    <t>千間台東1丁目14</t>
  </si>
  <si>
    <t>大吉887-2</t>
    <phoneticPr fontId="2"/>
  </si>
  <si>
    <t>向畑684</t>
    <phoneticPr fontId="2"/>
  </si>
  <si>
    <t>向畑973</t>
  </si>
  <si>
    <t>船渡1869</t>
    <phoneticPr fontId="2"/>
  </si>
  <si>
    <t>平方846</t>
    <phoneticPr fontId="2"/>
  </si>
  <si>
    <t>相模町2丁目10</t>
  </si>
  <si>
    <t>大間野町2丁目115</t>
    <rPh sb="3" eb="4">
      <t>チョウ</t>
    </rPh>
    <phoneticPr fontId="48"/>
  </si>
  <si>
    <t>増林3丁目1</t>
  </si>
  <si>
    <t>資料：環境政策課</t>
  </si>
  <si>
    <t>目次</t>
  </si>
  <si>
    <t>目次へもどる</t>
  </si>
  <si>
    <t>9-1. 環境衛生関係等業種別件数</t>
  </si>
  <si>
    <t>9-2. 食品衛生関係営業状況</t>
  </si>
  <si>
    <t>9-3. 犬の登録・苦情・咬傷事故</t>
  </si>
  <si>
    <t>9-4. ごみ処理の状況　（1）ごみ排出量</t>
  </si>
  <si>
    <t>9-4. ごみ処理の状況　（2）処理方法</t>
  </si>
  <si>
    <t>9-5. 家庭系ごみの状況</t>
  </si>
  <si>
    <t>9-6. し尿処理状況</t>
  </si>
  <si>
    <t>9-7. くみ取り人口・世帯</t>
  </si>
  <si>
    <t>9-8. 浄化槽設置状況</t>
  </si>
  <si>
    <t>9-10. ごみ搬入状況</t>
  </si>
  <si>
    <t>9-11. し尿搬入状況</t>
  </si>
  <si>
    <t>9-12. 会計決算</t>
  </si>
  <si>
    <t>9-14. ごみ・し尿処理経費</t>
  </si>
  <si>
    <t>9-15. 公害関係苦情受理件数</t>
  </si>
  <si>
    <t>9-16. 公害関係特定施設・指定施設数</t>
  </si>
  <si>
    <t>9-17. 大気環境測定値</t>
  </si>
  <si>
    <t>9-18. 市内主要河川の透視度・ｐＨ・ＢＯＤ・ＣＯＤ・ＳＳ・ＤＯ値</t>
  </si>
  <si>
    <t>9-19. 市内水準測量点別地盤変動状況</t>
  </si>
  <si>
    <t>9-9. 東埼玉資源環境組合の概要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</si>
</sst>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¥&quot;#,##0;[Red]&quot;¥&quot;\-#,##0"/>
    <numFmt numFmtId="176" formatCode="#,##0;\-#,##0;&quot;-&quot;"/>
    <numFmt numFmtId="177" formatCode="[$-411]ge\.m\.d;@"/>
    <numFmt numFmtId="178" formatCode="#,##0_ "/>
    <numFmt numFmtId="179" formatCode="#,##0.00_ "/>
    <numFmt numFmtId="180" formatCode="0_ "/>
    <numFmt numFmtId="181" formatCode="0.0%"/>
    <numFmt numFmtId="182" formatCode="0.0%\ "/>
    <numFmt numFmtId="183" formatCode="#,##0_ ;[Red]\-#,##0\ "/>
    <numFmt numFmtId="184" formatCode="0.000\ "/>
    <numFmt numFmtId="185" formatCode="0.0_ "/>
    <numFmt numFmtId="186" formatCode="0.00_ "/>
    <numFmt numFmtId="187" formatCode="0.000_ "/>
    <numFmt numFmtId="188" formatCode="#,##0.0_ "/>
  </numFmts>
  <fonts count="6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ｺﾞｼｯｸ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9"/>
      <color indexed="81"/>
      <name val="MS P ゴシック"/>
      <family val="3"/>
      <charset val="128"/>
    </font>
    <font>
      <sz val="11"/>
      <name val="ＭＳ ゴシック"/>
      <family val="3"/>
      <charset val="128"/>
    </font>
    <font>
      <vertAlign val="superscript"/>
      <sz val="8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0"/>
      <color theme="1"/>
      <name val="ｺﾞｼｯｸ"/>
      <family val="3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vertAlign val="superscript"/>
      <sz val="10"/>
      <name val="ＭＳ 明朝"/>
      <family val="1"/>
      <charset val="128"/>
    </font>
    <font>
      <sz val="9.5"/>
      <name val="ＭＳ 明朝"/>
      <family val="1"/>
      <charset val="128"/>
    </font>
    <font>
      <strike/>
      <sz val="10"/>
      <color rgb="FFFF0000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71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3" fillId="0" borderId="0"/>
    <xf numFmtId="38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176" fontId="11" fillId="0" borderId="0" applyFill="0" applyBorder="0" applyAlignment="0"/>
    <xf numFmtId="0" fontId="12" fillId="0" borderId="2" applyNumberFormat="0" applyAlignment="0" applyProtection="0">
      <alignment horizontal="left" vertical="center"/>
    </xf>
    <xf numFmtId="0" fontId="12" fillId="0" borderId="1">
      <alignment horizontal="left" vertical="center"/>
    </xf>
    <xf numFmtId="0" fontId="13" fillId="0" borderId="0"/>
    <xf numFmtId="0" fontId="3" fillId="0" borderId="0"/>
    <xf numFmtId="0" fontId="3" fillId="0" borderId="0"/>
    <xf numFmtId="0" fontId="1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6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177" fontId="3" fillId="0" borderId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177" fontId="3" fillId="33" borderId="12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177" fontId="30" fillId="0" borderId="3" applyNumberFormat="0" applyFill="0" applyAlignment="0" applyProtection="0">
      <alignment vertical="center"/>
    </xf>
    <xf numFmtId="177" fontId="30" fillId="0" borderId="3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6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" fillId="0" borderId="0">
      <alignment vertical="center"/>
    </xf>
    <xf numFmtId="177" fontId="3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9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8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9" fillId="2" borderId="0" applyNumberFormat="0" applyBorder="0" applyAlignment="0" applyProtection="0">
      <alignment vertical="center"/>
    </xf>
    <xf numFmtId="177" fontId="39" fillId="2" borderId="0" applyNumberFormat="0" applyBorder="0" applyAlignment="0" applyProtection="0">
      <alignment vertical="center"/>
    </xf>
    <xf numFmtId="0" fontId="1" fillId="0" borderId="0">
      <alignment vertical="center"/>
    </xf>
    <xf numFmtId="177" fontId="3" fillId="0" borderId="0"/>
    <xf numFmtId="0" fontId="59" fillId="0" borderId="0" applyNumberFormat="0" applyFill="0" applyBorder="0" applyAlignment="0" applyProtection="0">
      <alignment vertical="center"/>
    </xf>
  </cellStyleXfs>
  <cellXfs count="294">
    <xf numFmtId="0" fontId="0" fillId="0" borderId="0" xfId="0">
      <alignment vertical="center"/>
    </xf>
    <xf numFmtId="0" fontId="40" fillId="0" borderId="0" xfId="2" applyNumberFormat="1" applyFont="1" applyFill="1" applyAlignment="1" applyProtection="1">
      <alignment vertical="center"/>
    </xf>
    <xf numFmtId="0" fontId="5" fillId="0" borderId="0" xfId="2" applyNumberFormat="1" applyFont="1" applyFill="1" applyAlignment="1" applyProtection="1">
      <alignment vertical="center"/>
    </xf>
    <xf numFmtId="0" fontId="5" fillId="0" borderId="0" xfId="269" applyNumberFormat="1" applyFont="1" applyAlignment="1">
      <alignment horizontal="left" vertical="center" indent="1"/>
    </xf>
    <xf numFmtId="0" fontId="5" fillId="0" borderId="0" xfId="2" applyNumberFormat="1" applyFont="1" applyFill="1" applyProtection="1"/>
    <xf numFmtId="0" fontId="5" fillId="0" borderId="0" xfId="269" applyNumberFormat="1" applyFont="1" applyAlignment="1">
      <alignment horizontal="right"/>
    </xf>
    <xf numFmtId="0" fontId="5" fillId="0" borderId="13" xfId="2" applyNumberFormat="1" applyFont="1" applyFill="1" applyBorder="1" applyAlignment="1" applyProtection="1">
      <alignment horizontal="center" vertical="center" wrapText="1"/>
    </xf>
    <xf numFmtId="0" fontId="42" fillId="0" borderId="14" xfId="2" applyNumberFormat="1" applyFont="1" applyFill="1" applyBorder="1" applyAlignment="1" applyProtection="1">
      <alignment horizontal="center" vertical="center" textRotation="255"/>
    </xf>
    <xf numFmtId="0" fontId="5" fillId="0" borderId="13" xfId="2" applyNumberFormat="1" applyFont="1" applyFill="1" applyBorder="1" applyAlignment="1" applyProtection="1">
      <alignment horizontal="center" vertical="center" textRotation="255"/>
    </xf>
    <xf numFmtId="0" fontId="5" fillId="0" borderId="13" xfId="2" applyNumberFormat="1" applyFont="1" applyFill="1" applyBorder="1" applyAlignment="1" applyProtection="1">
      <alignment horizontal="center" vertical="center" textRotation="255" shrinkToFit="1"/>
    </xf>
    <xf numFmtId="0" fontId="43" fillId="0" borderId="1" xfId="2" applyNumberFormat="1" applyFont="1" applyFill="1" applyBorder="1" applyAlignment="1" applyProtection="1">
      <alignment horizontal="center" vertical="center" textRotation="255"/>
    </xf>
    <xf numFmtId="0" fontId="5" fillId="0" borderId="15" xfId="2" applyNumberFormat="1" applyFont="1" applyFill="1" applyBorder="1" applyAlignment="1" applyProtection="1">
      <alignment horizontal="center" vertical="center" textRotation="255" shrinkToFit="1"/>
    </xf>
    <xf numFmtId="0" fontId="5" fillId="0" borderId="16" xfId="2" applyNumberFormat="1" applyFont="1" applyFill="1" applyBorder="1" applyAlignment="1" applyProtection="1">
      <alignment horizontal="right" vertical="center" indent="1"/>
    </xf>
    <xf numFmtId="178" fontId="42" fillId="0" borderId="17" xfId="2" applyNumberFormat="1" applyFont="1" applyFill="1" applyBorder="1" applyAlignment="1" applyProtection="1">
      <alignment vertical="center"/>
    </xf>
    <xf numFmtId="178" fontId="5" fillId="0" borderId="0" xfId="2" applyNumberFormat="1" applyFont="1" applyFill="1" applyBorder="1" applyAlignment="1" applyProtection="1">
      <alignment vertical="center"/>
    </xf>
    <xf numFmtId="178" fontId="5" fillId="0" borderId="0" xfId="2" applyNumberFormat="1" applyFont="1" applyFill="1" applyProtection="1"/>
    <xf numFmtId="0" fontId="5" fillId="0" borderId="18" xfId="2" quotePrefix="1" applyNumberFormat="1" applyFont="1" applyFill="1" applyBorder="1" applyAlignment="1" applyProtection="1">
      <alignment horizontal="right" vertical="center" indent="1"/>
    </xf>
    <xf numFmtId="178" fontId="42" fillId="0" borderId="0" xfId="2" applyNumberFormat="1" applyFont="1" applyFill="1" applyBorder="1" applyAlignment="1" applyProtection="1">
      <alignment vertical="center"/>
    </xf>
    <xf numFmtId="0" fontId="5" fillId="0" borderId="19" xfId="2" quotePrefix="1" applyNumberFormat="1" applyFont="1" applyFill="1" applyBorder="1" applyAlignment="1" applyProtection="1">
      <alignment horizontal="right" vertical="center" indent="1"/>
    </xf>
    <xf numFmtId="178" fontId="42" fillId="0" borderId="20" xfId="2" applyNumberFormat="1" applyFont="1" applyFill="1" applyBorder="1" applyAlignment="1" applyProtection="1">
      <alignment vertical="center"/>
    </xf>
    <xf numFmtId="178" fontId="5" fillId="0" borderId="21" xfId="2" applyNumberFormat="1" applyFont="1" applyFill="1" applyBorder="1" applyAlignment="1" applyProtection="1">
      <alignment vertical="center"/>
    </xf>
    <xf numFmtId="178" fontId="5" fillId="0" borderId="21" xfId="2" applyNumberFormat="1" applyFont="1" applyFill="1" applyBorder="1" applyProtection="1"/>
    <xf numFmtId="0" fontId="44" fillId="0" borderId="0" xfId="2" applyNumberFormat="1" applyFont="1" applyFill="1" applyProtection="1"/>
    <xf numFmtId="0" fontId="43" fillId="0" borderId="0" xfId="2" applyNumberFormat="1" applyFont="1" applyFill="1" applyProtection="1"/>
    <xf numFmtId="0" fontId="5" fillId="0" borderId="0" xfId="2" applyNumberFormat="1" applyFont="1" applyFill="1" applyAlignment="1" applyProtection="1">
      <alignment horizontal="right"/>
    </xf>
    <xf numFmtId="0" fontId="43" fillId="0" borderId="0" xfId="2" applyNumberFormat="1" applyFont="1" applyFill="1" applyAlignment="1" applyProtection="1">
      <alignment horizontal="right" vertical="center"/>
    </xf>
    <xf numFmtId="0" fontId="40" fillId="0" borderId="0" xfId="269" applyNumberFormat="1" applyFont="1" applyAlignment="1">
      <alignment vertical="center"/>
    </xf>
    <xf numFmtId="0" fontId="5" fillId="0" borderId="0" xfId="269" applyNumberFormat="1" applyFont="1" applyAlignment="1">
      <alignment vertical="center"/>
    </xf>
    <xf numFmtId="0" fontId="5" fillId="0" borderId="13" xfId="269" applyNumberFormat="1" applyFont="1" applyBorder="1" applyAlignment="1">
      <alignment horizontal="center" vertical="center"/>
    </xf>
    <xf numFmtId="0" fontId="43" fillId="0" borderId="1" xfId="269" applyNumberFormat="1" applyFont="1" applyBorder="1" applyAlignment="1">
      <alignment horizontal="center" vertical="center"/>
    </xf>
    <xf numFmtId="0" fontId="5" fillId="0" borderId="18" xfId="269" applyNumberFormat="1" applyFont="1" applyBorder="1" applyAlignment="1">
      <alignment horizontal="right" vertical="center" indent="1"/>
    </xf>
    <xf numFmtId="178" fontId="5" fillId="0" borderId="17" xfId="2" applyNumberFormat="1" applyFont="1" applyFill="1" applyBorder="1" applyAlignment="1" applyProtection="1">
      <alignment horizontal="right" vertical="center"/>
    </xf>
    <xf numFmtId="178" fontId="5" fillId="0" borderId="0" xfId="2" applyNumberFormat="1" applyFont="1" applyFill="1" applyBorder="1" applyAlignment="1" applyProtection="1">
      <alignment horizontal="right" vertical="center"/>
    </xf>
    <xf numFmtId="0" fontId="5" fillId="0" borderId="18" xfId="269" quotePrefix="1" applyNumberFormat="1" applyFont="1" applyBorder="1" applyAlignment="1">
      <alignment horizontal="right" vertical="center" indent="1"/>
    </xf>
    <xf numFmtId="0" fontId="5" fillId="0" borderId="19" xfId="269" quotePrefix="1" applyNumberFormat="1" applyFont="1" applyBorder="1" applyAlignment="1">
      <alignment horizontal="right" vertical="center" indent="1"/>
    </xf>
    <xf numFmtId="178" fontId="5" fillId="0" borderId="20" xfId="2" applyNumberFormat="1" applyFont="1" applyFill="1" applyBorder="1" applyAlignment="1" applyProtection="1">
      <alignment horizontal="right" vertical="center"/>
    </xf>
    <xf numFmtId="178" fontId="5" fillId="0" borderId="21" xfId="2" applyNumberFormat="1" applyFont="1" applyFill="1" applyBorder="1" applyAlignment="1" applyProtection="1">
      <alignment horizontal="right" vertical="center"/>
    </xf>
    <xf numFmtId="0" fontId="44" fillId="0" borderId="0" xfId="269" applyNumberFormat="1" applyFont="1" applyAlignment="1">
      <alignment vertical="center"/>
    </xf>
    <xf numFmtId="0" fontId="43" fillId="0" borderId="0" xfId="269" applyNumberFormat="1" applyFont="1" applyAlignment="1">
      <alignment horizontal="right" vertical="center"/>
    </xf>
    <xf numFmtId="0" fontId="5" fillId="0" borderId="0" xfId="269" applyNumberFormat="1" applyFont="1"/>
    <xf numFmtId="0" fontId="40" fillId="0" borderId="0" xfId="269" applyNumberFormat="1" applyFont="1" applyAlignment="1">
      <alignment horizontal="left" vertical="center"/>
    </xf>
    <xf numFmtId="0" fontId="5" fillId="0" borderId="0" xfId="269" applyNumberFormat="1" applyFont="1" applyAlignment="1">
      <alignment horizontal="center" vertical="center"/>
    </xf>
    <xf numFmtId="0" fontId="5" fillId="0" borderId="1" xfId="269" applyNumberFormat="1" applyFont="1" applyBorder="1" applyAlignment="1">
      <alignment horizontal="center" vertical="center"/>
    </xf>
    <xf numFmtId="0" fontId="5" fillId="0" borderId="15" xfId="269" applyNumberFormat="1" applyFont="1" applyBorder="1" applyAlignment="1">
      <alignment horizontal="center" vertical="center"/>
    </xf>
    <xf numFmtId="0" fontId="5" fillId="0" borderId="14" xfId="269" applyNumberFormat="1" applyFont="1" applyBorder="1" applyAlignment="1">
      <alignment horizontal="center" vertical="center"/>
    </xf>
    <xf numFmtId="0" fontId="5" fillId="0" borderId="22" xfId="269" applyNumberFormat="1" applyFont="1" applyBorder="1" applyAlignment="1">
      <alignment vertical="center"/>
    </xf>
    <xf numFmtId="0" fontId="5" fillId="0" borderId="22" xfId="269" applyNumberFormat="1" applyFont="1" applyBorder="1" applyAlignment="1">
      <alignment horizontal="center" vertical="center"/>
    </xf>
    <xf numFmtId="0" fontId="44" fillId="0" borderId="22" xfId="269" applyNumberFormat="1" applyFont="1" applyBorder="1" applyAlignment="1">
      <alignment horizontal="center" vertical="center"/>
    </xf>
    <xf numFmtId="0" fontId="43" fillId="0" borderId="22" xfId="269" applyNumberFormat="1" applyFont="1" applyBorder="1" applyAlignment="1">
      <alignment horizontal="right" vertical="center"/>
    </xf>
    <xf numFmtId="0" fontId="5" fillId="0" borderId="0" xfId="269" applyNumberFormat="1" applyFont="1" applyAlignment="1">
      <alignment horizontal="center"/>
    </xf>
    <xf numFmtId="0" fontId="5" fillId="0" borderId="21" xfId="269" applyNumberFormat="1" applyFont="1" applyBorder="1" applyAlignment="1">
      <alignment vertical="center"/>
    </xf>
    <xf numFmtId="0" fontId="5" fillId="0" borderId="21" xfId="269" applyNumberFormat="1" applyFont="1" applyBorder="1"/>
    <xf numFmtId="0" fontId="5" fillId="0" borderId="21" xfId="269" applyNumberFormat="1" applyFont="1" applyBorder="1" applyAlignment="1">
      <alignment horizontal="right"/>
    </xf>
    <xf numFmtId="0" fontId="5" fillId="0" borderId="16" xfId="269" applyNumberFormat="1" applyFont="1" applyBorder="1" applyAlignment="1">
      <alignment horizontal="center" vertical="center" shrinkToFit="1"/>
    </xf>
    <xf numFmtId="0" fontId="5" fillId="0" borderId="19" xfId="269" applyNumberFormat="1" applyFont="1" applyBorder="1" applyAlignment="1">
      <alignment horizontal="center" vertical="center" shrinkToFit="1"/>
    </xf>
    <xf numFmtId="0" fontId="5" fillId="0" borderId="19" xfId="269" applyNumberFormat="1" applyFont="1" applyBorder="1" applyAlignment="1">
      <alignment horizontal="center" vertical="center"/>
    </xf>
    <xf numFmtId="178" fontId="5" fillId="0" borderId="17" xfId="2" applyNumberFormat="1" applyFont="1" applyFill="1" applyBorder="1" applyAlignment="1" applyProtection="1">
      <alignment vertical="center"/>
    </xf>
    <xf numFmtId="178" fontId="40" fillId="0" borderId="0" xfId="2" applyNumberFormat="1" applyFont="1" applyFill="1" applyBorder="1" applyAlignment="1" applyProtection="1">
      <alignment vertical="center"/>
    </xf>
    <xf numFmtId="0" fontId="5" fillId="0" borderId="22" xfId="269" applyNumberFormat="1" applyFont="1" applyBorder="1"/>
    <xf numFmtId="0" fontId="5" fillId="0" borderId="22" xfId="269" applyNumberFormat="1" applyFont="1" applyBorder="1" applyAlignment="1">
      <alignment horizontal="right"/>
    </xf>
    <xf numFmtId="179" fontId="45" fillId="0" borderId="0" xfId="269" applyNumberFormat="1" applyFont="1"/>
    <xf numFmtId="178" fontId="5" fillId="0" borderId="0" xfId="269" applyNumberFormat="1" applyFont="1"/>
    <xf numFmtId="0" fontId="5" fillId="0" borderId="22" xfId="269" applyNumberFormat="1" applyFont="1" applyBorder="1" applyAlignment="1">
      <alignment horizontal="left" vertical="center"/>
    </xf>
    <xf numFmtId="0" fontId="5" fillId="0" borderId="22" xfId="269" applyNumberFormat="1" applyFont="1" applyBorder="1" applyAlignment="1">
      <alignment horizontal="right" vertical="center"/>
    </xf>
    <xf numFmtId="0" fontId="5" fillId="0" borderId="16" xfId="269" applyNumberFormat="1" applyFont="1" applyBorder="1" applyAlignment="1">
      <alignment vertical="center" textRotation="255" shrinkToFit="1"/>
    </xf>
    <xf numFmtId="0" fontId="40" fillId="0" borderId="15" xfId="269" applyNumberFormat="1" applyFont="1" applyBorder="1" applyAlignment="1">
      <alignment horizontal="center" vertical="center"/>
    </xf>
    <xf numFmtId="0" fontId="5" fillId="0" borderId="18" xfId="269" applyNumberFormat="1" applyFont="1" applyBorder="1" applyAlignment="1">
      <alignment horizontal="center" vertical="center" shrinkToFit="1"/>
    </xf>
    <xf numFmtId="0" fontId="6" fillId="0" borderId="24" xfId="269" applyNumberFormat="1" applyFont="1" applyBorder="1" applyAlignment="1">
      <alignment horizontal="center" vertical="center" wrapText="1"/>
    </xf>
    <xf numFmtId="0" fontId="45" fillId="0" borderId="24" xfId="269" applyNumberFormat="1" applyFont="1" applyBorder="1" applyAlignment="1">
      <alignment horizontal="center" vertical="center" wrapText="1"/>
    </xf>
    <xf numFmtId="0" fontId="45" fillId="0" borderId="23" xfId="269" applyNumberFormat="1" applyFont="1" applyBorder="1" applyAlignment="1">
      <alignment horizontal="center" vertical="center" wrapText="1"/>
    </xf>
    <xf numFmtId="0" fontId="45" fillId="0" borderId="23" xfId="269" applyNumberFormat="1" applyFont="1" applyBorder="1" applyAlignment="1">
      <alignment horizontal="center" vertical="center" wrapText="1" shrinkToFit="1"/>
    </xf>
    <xf numFmtId="0" fontId="46" fillId="0" borderId="24" xfId="269" applyNumberFormat="1" applyFont="1" applyBorder="1" applyAlignment="1">
      <alignment horizontal="center" vertical="center" wrapText="1"/>
    </xf>
    <xf numFmtId="0" fontId="47" fillId="0" borderId="24" xfId="269" applyNumberFormat="1" applyFont="1" applyBorder="1" applyAlignment="1">
      <alignment horizontal="center" vertical="center" wrapText="1"/>
    </xf>
    <xf numFmtId="0" fontId="5" fillId="0" borderId="18" xfId="269" applyNumberFormat="1" applyFont="1" applyBorder="1" applyAlignment="1">
      <alignment vertical="center" textRotation="255" shrinkToFit="1"/>
    </xf>
    <xf numFmtId="0" fontId="5" fillId="0" borderId="20" xfId="269" applyNumberFormat="1" applyFont="1" applyBorder="1" applyAlignment="1">
      <alignment horizontal="center" vertical="center" wrapText="1"/>
    </xf>
    <xf numFmtId="0" fontId="5" fillId="0" borderId="25" xfId="269" applyNumberFormat="1" applyFont="1" applyBorder="1" applyAlignment="1">
      <alignment horizontal="center" vertical="center" wrapText="1"/>
    </xf>
    <xf numFmtId="0" fontId="5" fillId="0" borderId="25" xfId="269" applyNumberFormat="1" applyFont="1" applyBorder="1" applyAlignment="1">
      <alignment horizontal="center" vertical="center" wrapText="1" shrinkToFit="1"/>
    </xf>
    <xf numFmtId="0" fontId="40" fillId="0" borderId="20" xfId="269" applyNumberFormat="1" applyFont="1" applyBorder="1" applyAlignment="1">
      <alignment horizontal="center" vertical="center" wrapText="1"/>
    </xf>
    <xf numFmtId="178" fontId="5" fillId="0" borderId="17" xfId="2" applyNumberFormat="1" applyFont="1" applyFill="1" applyBorder="1" applyAlignment="1" applyProtection="1">
      <alignment vertical="center" shrinkToFit="1"/>
    </xf>
    <xf numFmtId="178" fontId="5" fillId="0" borderId="0" xfId="2" applyNumberFormat="1" applyFont="1" applyFill="1" applyBorder="1" applyAlignment="1" applyProtection="1">
      <alignment vertical="center" shrinkToFit="1"/>
    </xf>
    <xf numFmtId="178" fontId="40" fillId="0" borderId="0" xfId="2" applyNumberFormat="1" applyFont="1" applyFill="1" applyBorder="1" applyAlignment="1" applyProtection="1">
      <alignment vertical="center" shrinkToFit="1"/>
    </xf>
    <xf numFmtId="0" fontId="5" fillId="0" borderId="18" xfId="269" quotePrefix="1" applyNumberFormat="1" applyFont="1" applyBorder="1" applyAlignment="1">
      <alignment horizontal="center" vertical="center" shrinkToFit="1"/>
    </xf>
    <xf numFmtId="0" fontId="5" fillId="0" borderId="19" xfId="269" quotePrefix="1" applyNumberFormat="1" applyFont="1" applyBorder="1" applyAlignment="1">
      <alignment horizontal="center" vertical="center" shrinkToFit="1"/>
    </xf>
    <xf numFmtId="0" fontId="5" fillId="0" borderId="20" xfId="269" applyNumberFormat="1" applyFont="1" applyBorder="1" applyAlignment="1">
      <alignment horizontal="center" vertical="center"/>
    </xf>
    <xf numFmtId="0" fontId="40" fillId="0" borderId="14" xfId="269" applyNumberFormat="1" applyFont="1" applyBorder="1" applyAlignment="1">
      <alignment horizontal="center" vertical="center"/>
    </xf>
    <xf numFmtId="180" fontId="5" fillId="0" borderId="16" xfId="269" applyNumberFormat="1" applyFont="1" applyBorder="1" applyAlignment="1">
      <alignment horizontal="right" vertical="center" indent="1"/>
    </xf>
    <xf numFmtId="178" fontId="40" fillId="0" borderId="0" xfId="2" applyNumberFormat="1" applyFont="1" applyFill="1" applyBorder="1" applyAlignment="1" applyProtection="1">
      <alignment horizontal="right" vertical="center"/>
    </xf>
    <xf numFmtId="180" fontId="5" fillId="0" borderId="18" xfId="269" quotePrefix="1" applyNumberFormat="1" applyFont="1" applyBorder="1" applyAlignment="1">
      <alignment horizontal="right" vertical="center" indent="1"/>
    </xf>
    <xf numFmtId="180" fontId="5" fillId="0" borderId="19" xfId="269" quotePrefix="1" applyNumberFormat="1" applyFont="1" applyBorder="1" applyAlignment="1">
      <alignment horizontal="right" vertical="center" indent="1"/>
    </xf>
    <xf numFmtId="178" fontId="40" fillId="0" borderId="21" xfId="2" applyNumberFormat="1" applyFont="1" applyFill="1" applyBorder="1" applyAlignment="1" applyProtection="1">
      <alignment horizontal="right" vertical="center"/>
    </xf>
    <xf numFmtId="0" fontId="5" fillId="0" borderId="0" xfId="269" applyNumberFormat="1" applyFont="1" applyAlignment="1">
      <alignment horizontal="left" vertical="center"/>
    </xf>
    <xf numFmtId="0" fontId="5" fillId="0" borderId="0" xfId="269" applyNumberFormat="1" applyFont="1" applyAlignment="1">
      <alignment horizontal="right" vertical="center"/>
    </xf>
    <xf numFmtId="179" fontId="5" fillId="0" borderId="0" xfId="269" applyNumberFormat="1" applyFont="1" applyAlignment="1">
      <alignment horizontal="center" vertical="center"/>
    </xf>
    <xf numFmtId="178" fontId="5" fillId="0" borderId="0" xfId="269" applyNumberFormat="1" applyFont="1" applyAlignment="1">
      <alignment horizontal="center" vertical="center"/>
    </xf>
    <xf numFmtId="0" fontId="5" fillId="0" borderId="0" xfId="269" applyNumberFormat="1" applyFont="1" applyAlignment="1">
      <alignment horizontal="right" vertical="center" indent="1"/>
    </xf>
    <xf numFmtId="0" fontId="5" fillId="0" borderId="0" xfId="269" quotePrefix="1" applyNumberFormat="1" applyFont="1" applyAlignment="1">
      <alignment horizontal="right" vertical="center" indent="1"/>
    </xf>
    <xf numFmtId="0" fontId="40" fillId="34" borderId="0" xfId="269" applyNumberFormat="1" applyFont="1" applyFill="1" applyAlignment="1">
      <alignment horizontal="left" vertical="center"/>
    </xf>
    <xf numFmtId="0" fontId="5" fillId="34" borderId="0" xfId="269" applyNumberFormat="1" applyFont="1" applyFill="1" applyAlignment="1">
      <alignment horizontal="center" vertical="center"/>
    </xf>
    <xf numFmtId="0" fontId="5" fillId="34" borderId="21" xfId="269" applyNumberFormat="1" applyFont="1" applyFill="1" applyBorder="1" applyAlignment="1">
      <alignment horizontal="left" vertical="center"/>
    </xf>
    <xf numFmtId="0" fontId="5" fillId="34" borderId="21" xfId="269" applyNumberFormat="1" applyFont="1" applyFill="1" applyBorder="1" applyAlignment="1">
      <alignment horizontal="center" vertical="center"/>
    </xf>
    <xf numFmtId="0" fontId="5" fillId="34" borderId="1" xfId="269" applyNumberFormat="1" applyFont="1" applyFill="1" applyBorder="1" applyAlignment="1">
      <alignment horizontal="distributed" vertical="center" indent="1"/>
    </xf>
    <xf numFmtId="0" fontId="5" fillId="34" borderId="15" xfId="269" applyNumberFormat="1" applyFont="1" applyFill="1" applyBorder="1" applyAlignment="1">
      <alignment horizontal="left" vertical="center" indent="1"/>
    </xf>
    <xf numFmtId="0" fontId="5" fillId="34" borderId="1" xfId="269" applyNumberFormat="1" applyFont="1" applyFill="1" applyBorder="1" applyAlignment="1">
      <alignment horizontal="center" vertical="center"/>
    </xf>
    <xf numFmtId="0" fontId="5" fillId="34" borderId="1" xfId="269" applyNumberFormat="1" applyFont="1" applyFill="1" applyBorder="1" applyAlignment="1">
      <alignment horizontal="left" vertical="center" indent="1"/>
    </xf>
    <xf numFmtId="0" fontId="5" fillId="34" borderId="1" xfId="269" applyNumberFormat="1" applyFont="1" applyFill="1" applyBorder="1" applyAlignment="1">
      <alignment vertical="center"/>
    </xf>
    <xf numFmtId="0" fontId="5" fillId="34" borderId="17" xfId="269" applyNumberFormat="1" applyFont="1" applyFill="1" applyBorder="1" applyAlignment="1">
      <alignment horizontal="left" vertical="center" indent="1"/>
    </xf>
    <xf numFmtId="0" fontId="5" fillId="34" borderId="22" xfId="269" applyNumberFormat="1" applyFont="1" applyFill="1" applyBorder="1" applyAlignment="1">
      <alignment horizontal="left" vertical="center" indent="1"/>
    </xf>
    <xf numFmtId="0" fontId="5" fillId="34" borderId="22" xfId="269" applyNumberFormat="1" applyFont="1" applyFill="1" applyBorder="1" applyAlignment="1">
      <alignment vertical="center"/>
    </xf>
    <xf numFmtId="0" fontId="5" fillId="34" borderId="0" xfId="269" applyNumberFormat="1" applyFont="1" applyFill="1" applyAlignment="1">
      <alignment horizontal="distributed" vertical="center" indent="1"/>
    </xf>
    <xf numFmtId="0" fontId="5" fillId="34" borderId="0" xfId="269" applyNumberFormat="1" applyFont="1" applyFill="1" applyAlignment="1">
      <alignment horizontal="left" vertical="center" indent="1"/>
    </xf>
    <xf numFmtId="0" fontId="5" fillId="34" borderId="0" xfId="269" applyNumberFormat="1" applyFont="1" applyFill="1" applyAlignment="1">
      <alignment vertical="center"/>
    </xf>
    <xf numFmtId="0" fontId="5" fillId="34" borderId="24" xfId="269" applyNumberFormat="1" applyFont="1" applyFill="1" applyBorder="1" applyAlignment="1">
      <alignment horizontal="left" vertical="center" indent="1"/>
    </xf>
    <xf numFmtId="0" fontId="5" fillId="34" borderId="20" xfId="269" applyNumberFormat="1" applyFont="1" applyFill="1" applyBorder="1" applyAlignment="1">
      <alignment horizontal="left" vertical="center" indent="1"/>
    </xf>
    <xf numFmtId="0" fontId="5" fillId="34" borderId="21" xfId="269" applyNumberFormat="1" applyFont="1" applyFill="1" applyBorder="1" applyAlignment="1">
      <alignment vertical="center"/>
    </xf>
    <xf numFmtId="0" fontId="5" fillId="34" borderId="21" xfId="269" applyNumberFormat="1" applyFont="1" applyFill="1" applyBorder="1" applyAlignment="1">
      <alignment horizontal="left" vertical="center" indent="1"/>
    </xf>
    <xf numFmtId="0" fontId="5" fillId="34" borderId="0" xfId="269" applyNumberFormat="1" applyFont="1" applyFill="1" applyAlignment="1">
      <alignment horizontal="left" vertical="center"/>
    </xf>
    <xf numFmtId="0" fontId="5" fillId="34" borderId="0" xfId="269" applyNumberFormat="1" applyFont="1" applyFill="1" applyAlignment="1">
      <alignment horizontal="right" vertical="center"/>
    </xf>
    <xf numFmtId="0" fontId="50" fillId="34" borderId="0" xfId="269" applyNumberFormat="1" applyFont="1" applyFill="1" applyAlignment="1">
      <alignment vertical="center"/>
    </xf>
    <xf numFmtId="0" fontId="5" fillId="34" borderId="0" xfId="269" quotePrefix="1" applyNumberFormat="1" applyFont="1" applyFill="1" applyAlignment="1">
      <alignment horizontal="left" vertical="center" indent="1"/>
    </xf>
    <xf numFmtId="0" fontId="50" fillId="34" borderId="21" xfId="269" applyNumberFormat="1" applyFont="1" applyFill="1" applyBorder="1" applyAlignment="1">
      <alignment horizontal="left" vertical="center" indent="2"/>
    </xf>
    <xf numFmtId="0" fontId="5" fillId="34" borderId="1" xfId="269" applyNumberFormat="1" applyFont="1" applyFill="1" applyBorder="1" applyAlignment="1">
      <alignment horizontal="distributed" vertical="distributed" indent="1"/>
    </xf>
    <xf numFmtId="0" fontId="5" fillId="0" borderId="1" xfId="269" applyNumberFormat="1" applyFont="1" applyBorder="1" applyAlignment="1">
      <alignment horizontal="distributed" vertical="distributed" indent="1"/>
    </xf>
    <xf numFmtId="0" fontId="5" fillId="34" borderId="0" xfId="269" applyNumberFormat="1" applyFont="1" applyFill="1" applyAlignment="1">
      <alignment horizontal="distributed" vertical="distributed" indent="1"/>
    </xf>
    <xf numFmtId="0" fontId="5" fillId="34" borderId="13" xfId="269" applyNumberFormat="1" applyFont="1" applyFill="1" applyBorder="1" applyAlignment="1">
      <alignment horizontal="center" vertical="center"/>
    </xf>
    <xf numFmtId="0" fontId="5" fillId="34" borderId="18" xfId="269" applyNumberFormat="1" applyFont="1" applyFill="1" applyBorder="1" applyAlignment="1">
      <alignment horizontal="distributed" vertical="center" indent="1"/>
    </xf>
    <xf numFmtId="0" fontId="5" fillId="34" borderId="19" xfId="269" applyNumberFormat="1" applyFont="1" applyFill="1" applyBorder="1" applyAlignment="1">
      <alignment horizontal="distributed" vertical="center" indent="1"/>
    </xf>
    <xf numFmtId="0" fontId="6" fillId="34" borderId="18" xfId="269" applyNumberFormat="1" applyFont="1" applyFill="1" applyBorder="1" applyAlignment="1">
      <alignment horizontal="left" vertical="center" indent="1"/>
    </xf>
    <xf numFmtId="0" fontId="5" fillId="34" borderId="22" xfId="269" applyNumberFormat="1" applyFont="1" applyFill="1" applyBorder="1" applyAlignment="1">
      <alignment horizontal="left" vertical="center"/>
    </xf>
    <xf numFmtId="0" fontId="5" fillId="34" borderId="22" xfId="269" applyNumberFormat="1" applyFont="1" applyFill="1" applyBorder="1" applyAlignment="1">
      <alignment horizontal="center" vertical="center"/>
    </xf>
    <xf numFmtId="0" fontId="5" fillId="34" borderId="22" xfId="269" applyNumberFormat="1" applyFont="1" applyFill="1" applyBorder="1" applyAlignment="1">
      <alignment horizontal="right" vertical="center"/>
    </xf>
    <xf numFmtId="0" fontId="5" fillId="0" borderId="15" xfId="269" applyNumberFormat="1" applyFont="1" applyBorder="1" applyAlignment="1">
      <alignment horizontal="center" vertical="center" wrapText="1"/>
    </xf>
    <xf numFmtId="0" fontId="5" fillId="0" borderId="14" xfId="269" applyNumberFormat="1" applyFont="1" applyBorder="1" applyAlignment="1">
      <alignment horizontal="center" vertical="center" wrapText="1"/>
    </xf>
    <xf numFmtId="0" fontId="5" fillId="0" borderId="16" xfId="269" applyNumberFormat="1" applyFont="1" applyBorder="1" applyAlignment="1">
      <alignment horizontal="right" vertical="center" indent="1"/>
    </xf>
    <xf numFmtId="178" fontId="5" fillId="0" borderId="20" xfId="2" applyNumberFormat="1" applyFont="1" applyFill="1" applyBorder="1" applyAlignment="1" applyProtection="1">
      <alignment vertical="center"/>
    </xf>
    <xf numFmtId="0" fontId="43" fillId="0" borderId="0" xfId="269" applyNumberFormat="1" applyFont="1" applyAlignment="1">
      <alignment vertical="center"/>
    </xf>
    <xf numFmtId="0" fontId="43" fillId="34" borderId="0" xfId="269" applyNumberFormat="1" applyFont="1" applyFill="1" applyAlignment="1">
      <alignment vertical="center"/>
    </xf>
    <xf numFmtId="0" fontId="43" fillId="0" borderId="22" xfId="269" applyNumberFormat="1" applyFont="1" applyBorder="1" applyAlignment="1">
      <alignment vertical="center"/>
    </xf>
    <xf numFmtId="0" fontId="52" fillId="0" borderId="0" xfId="269" applyNumberFormat="1" applyFont="1" applyAlignment="1">
      <alignment vertical="center"/>
    </xf>
    <xf numFmtId="0" fontId="43" fillId="0" borderId="0" xfId="269" applyNumberFormat="1" applyFont="1" applyAlignment="1">
      <alignment horizontal="right"/>
    </xf>
    <xf numFmtId="0" fontId="43" fillId="0" borderId="15" xfId="269" applyNumberFormat="1" applyFont="1" applyBorder="1" applyAlignment="1">
      <alignment horizontal="center" vertical="center"/>
    </xf>
    <xf numFmtId="0" fontId="43" fillId="0" borderId="26" xfId="269" applyNumberFormat="1" applyFont="1" applyBorder="1" applyAlignment="1">
      <alignment horizontal="center" vertical="center"/>
    </xf>
    <xf numFmtId="0" fontId="43" fillId="0" borderId="0" xfId="269" quotePrefix="1" applyNumberFormat="1" applyFont="1" applyAlignment="1">
      <alignment horizontal="right" vertical="center"/>
    </xf>
    <xf numFmtId="0" fontId="43" fillId="0" borderId="0" xfId="269" applyNumberFormat="1" applyFont="1" applyAlignment="1">
      <alignment horizontal="left" vertical="center"/>
    </xf>
    <xf numFmtId="178" fontId="43" fillId="0" borderId="17" xfId="2" applyNumberFormat="1" applyFont="1" applyFill="1" applyBorder="1" applyAlignment="1" applyProtection="1">
      <alignment vertical="center"/>
    </xf>
    <xf numFmtId="181" fontId="43" fillId="0" borderId="0" xfId="269" applyNumberFormat="1" applyFont="1" applyAlignment="1">
      <alignment horizontal="right" vertical="center" indent="1"/>
    </xf>
    <xf numFmtId="0" fontId="43" fillId="0" borderId="28" xfId="269" quotePrefix="1" applyNumberFormat="1" applyFont="1" applyBorder="1" applyAlignment="1">
      <alignment vertical="center"/>
    </xf>
    <xf numFmtId="178" fontId="53" fillId="0" borderId="20" xfId="2" applyNumberFormat="1" applyFont="1" applyFill="1" applyBorder="1" applyAlignment="1" applyProtection="1">
      <alignment vertical="center"/>
    </xf>
    <xf numFmtId="181" fontId="53" fillId="0" borderId="29" xfId="269" applyNumberFormat="1" applyFont="1" applyBorder="1" applyAlignment="1">
      <alignment horizontal="right" vertical="center" indent="1"/>
    </xf>
    <xf numFmtId="181" fontId="53" fillId="0" borderId="21" xfId="269" applyNumberFormat="1" applyFont="1" applyBorder="1" applyAlignment="1">
      <alignment horizontal="right" vertical="center" indent="1"/>
    </xf>
    <xf numFmtId="180" fontId="5" fillId="0" borderId="18" xfId="269" applyNumberFormat="1" applyFont="1" applyBorder="1" applyAlignment="1">
      <alignment horizontal="right" vertical="center" indent="1"/>
    </xf>
    <xf numFmtId="178" fontId="6" fillId="0" borderId="17" xfId="2" applyNumberFormat="1" applyFont="1" applyFill="1" applyBorder="1" applyAlignment="1" applyProtection="1">
      <alignment vertical="center"/>
    </xf>
    <xf numFmtId="178" fontId="6" fillId="0" borderId="0" xfId="2" applyNumberFormat="1" applyFont="1" applyFill="1" applyBorder="1" applyAlignment="1" applyProtection="1">
      <alignment vertical="center"/>
    </xf>
    <xf numFmtId="182" fontId="6" fillId="0" borderId="18" xfId="2" applyNumberFormat="1" applyFont="1" applyFill="1" applyBorder="1" applyAlignment="1" applyProtection="1">
      <alignment vertical="center"/>
    </xf>
    <xf numFmtId="178" fontId="6" fillId="0" borderId="17" xfId="2" applyNumberFormat="1" applyFont="1" applyFill="1" applyBorder="1" applyAlignment="1" applyProtection="1">
      <alignment vertical="center" shrinkToFit="1"/>
    </xf>
    <xf numFmtId="0" fontId="5" fillId="0" borderId="22" xfId="2" applyNumberFormat="1" applyFont="1" applyFill="1" applyBorder="1" applyAlignment="1" applyProtection="1">
      <alignment vertical="center"/>
    </xf>
    <xf numFmtId="0" fontId="52" fillId="0" borderId="0" xfId="2" applyNumberFormat="1" applyFont="1" applyFill="1" applyAlignment="1" applyProtection="1">
      <alignment vertical="center"/>
    </xf>
    <xf numFmtId="0" fontId="43" fillId="0" borderId="0" xfId="2" applyNumberFormat="1" applyFont="1" applyFill="1" applyAlignment="1" applyProtection="1">
      <alignment vertical="center"/>
    </xf>
    <xf numFmtId="0" fontId="43" fillId="0" borderId="24" xfId="2" applyNumberFormat="1" applyFont="1" applyFill="1" applyBorder="1" applyAlignment="1" applyProtection="1">
      <alignment horizontal="center" vertical="center" wrapText="1"/>
    </xf>
    <xf numFmtId="0" fontId="43" fillId="0" borderId="20" xfId="2" applyNumberFormat="1" applyFont="1" applyFill="1" applyBorder="1" applyAlignment="1" applyProtection="1">
      <alignment horizontal="center" vertical="center" wrapText="1"/>
    </xf>
    <xf numFmtId="0" fontId="43" fillId="0" borderId="18" xfId="269" applyNumberFormat="1" applyFont="1" applyBorder="1" applyAlignment="1">
      <alignment horizontal="right" vertical="center" indent="1"/>
    </xf>
    <xf numFmtId="178" fontId="43" fillId="0" borderId="0" xfId="2" applyNumberFormat="1" applyFont="1" applyFill="1" applyBorder="1" applyAlignment="1" applyProtection="1">
      <alignment vertical="center"/>
    </xf>
    <xf numFmtId="178" fontId="43" fillId="0" borderId="0" xfId="2" applyNumberFormat="1" applyFont="1" applyFill="1" applyBorder="1" applyAlignment="1" applyProtection="1">
      <alignment horizontal="right" vertical="center"/>
    </xf>
    <xf numFmtId="0" fontId="43" fillId="0" borderId="18" xfId="269" quotePrefix="1" applyNumberFormat="1" applyFont="1" applyBorder="1" applyAlignment="1">
      <alignment horizontal="right" vertical="center" indent="1"/>
    </xf>
    <xf numFmtId="178" fontId="43" fillId="0" borderId="21" xfId="2" applyNumberFormat="1" applyFont="1" applyFill="1" applyBorder="1" applyAlignment="1" applyProtection="1">
      <alignment vertical="center"/>
    </xf>
    <xf numFmtId="0" fontId="43" fillId="0" borderId="22" xfId="2" applyNumberFormat="1" applyFont="1" applyFill="1" applyBorder="1" applyAlignment="1" applyProtection="1">
      <alignment vertical="center"/>
    </xf>
    <xf numFmtId="0" fontId="43" fillId="0" borderId="0" xfId="2" applyNumberFormat="1" applyFont="1" applyFill="1" applyBorder="1" applyAlignment="1" applyProtection="1">
      <alignment horizontal="right" vertical="center"/>
    </xf>
    <xf numFmtId="0" fontId="5" fillId="0" borderId="0" xfId="2" applyNumberFormat="1" applyFont="1" applyFill="1" applyBorder="1" applyAlignment="1" applyProtection="1">
      <alignment vertical="center"/>
    </xf>
    <xf numFmtId="0" fontId="5" fillId="34" borderId="0" xfId="2" applyNumberFormat="1" applyFont="1" applyFill="1" applyAlignment="1" applyProtection="1">
      <alignment vertical="center"/>
    </xf>
    <xf numFmtId="0" fontId="5" fillId="0" borderId="1" xfId="2" applyNumberFormat="1" applyFont="1" applyFill="1" applyBorder="1" applyAlignment="1" applyProtection="1">
      <alignment horizontal="center" vertical="center"/>
    </xf>
    <xf numFmtId="0" fontId="40" fillId="0" borderId="15" xfId="2" applyNumberFormat="1" applyFont="1" applyFill="1" applyBorder="1" applyAlignment="1" applyProtection="1">
      <alignment horizontal="center" vertical="center"/>
    </xf>
    <xf numFmtId="0" fontId="5" fillId="0" borderId="14" xfId="2" applyNumberFormat="1" applyFont="1" applyFill="1" applyBorder="1" applyAlignment="1" applyProtection="1">
      <alignment horizontal="center" vertical="center"/>
    </xf>
    <xf numFmtId="0" fontId="5" fillId="0" borderId="15" xfId="2" applyNumberFormat="1" applyFont="1" applyFill="1" applyBorder="1" applyAlignment="1" applyProtection="1">
      <alignment horizontal="center" vertical="center"/>
    </xf>
    <xf numFmtId="0" fontId="6" fillId="0" borderId="22" xfId="2" applyNumberFormat="1" applyFont="1" applyFill="1" applyBorder="1" applyAlignment="1" applyProtection="1">
      <alignment horizontal="left" vertical="center" wrapText="1"/>
    </xf>
    <xf numFmtId="0" fontId="5" fillId="0" borderId="22" xfId="2" applyNumberFormat="1" applyFont="1" applyFill="1" applyBorder="1" applyAlignment="1" applyProtection="1">
      <alignment horizontal="left" vertical="center"/>
    </xf>
    <xf numFmtId="0" fontId="5" fillId="0" borderId="22" xfId="2" applyNumberFormat="1" applyFont="1" applyFill="1" applyBorder="1" applyAlignment="1" applyProtection="1">
      <alignment horizontal="right" vertical="center"/>
    </xf>
    <xf numFmtId="0" fontId="5" fillId="0" borderId="18" xfId="269" applyNumberFormat="1" applyFont="1" applyBorder="1" applyAlignment="1">
      <alignment horizontal="distributed" vertical="center" shrinkToFit="1"/>
    </xf>
    <xf numFmtId="183" fontId="5" fillId="0" borderId="22" xfId="269" applyNumberFormat="1" applyFont="1" applyBorder="1" applyAlignment="1">
      <alignment vertical="center"/>
    </xf>
    <xf numFmtId="183" fontId="5" fillId="0" borderId="0" xfId="269" applyNumberFormat="1" applyFont="1" applyAlignment="1">
      <alignment vertical="center"/>
    </xf>
    <xf numFmtId="183" fontId="5" fillId="0" borderId="33" xfId="269" applyNumberFormat="1" applyFont="1" applyBorder="1" applyAlignment="1">
      <alignment vertical="center"/>
    </xf>
    <xf numFmtId="0" fontId="5" fillId="0" borderId="35" xfId="269" applyNumberFormat="1" applyFont="1" applyBorder="1" applyAlignment="1">
      <alignment horizontal="distributed" vertical="center" indent="1" shrinkToFit="1"/>
    </xf>
    <xf numFmtId="0" fontId="5" fillId="0" borderId="37" xfId="269" applyNumberFormat="1" applyFont="1" applyBorder="1" applyAlignment="1">
      <alignment horizontal="distributed" vertical="center" indent="1" shrinkToFit="1"/>
    </xf>
    <xf numFmtId="183" fontId="5" fillId="0" borderId="0" xfId="2" applyNumberFormat="1" applyFont="1" applyFill="1" applyBorder="1" applyAlignment="1" applyProtection="1">
      <alignment vertical="center"/>
    </xf>
    <xf numFmtId="183" fontId="5" fillId="0" borderId="38" xfId="269" applyNumberFormat="1" applyFont="1" applyBorder="1" applyAlignment="1">
      <alignment horizontal="right" vertical="center"/>
    </xf>
    <xf numFmtId="183" fontId="5" fillId="0" borderId="33" xfId="269" applyNumberFormat="1" applyFont="1" applyBorder="1" applyAlignment="1">
      <alignment horizontal="right" vertical="center"/>
    </xf>
    <xf numFmtId="0" fontId="5" fillId="0" borderId="18" xfId="269" applyNumberFormat="1" applyFont="1" applyBorder="1" applyAlignment="1">
      <alignment horizontal="distributed" vertical="center" indent="1" shrinkToFit="1"/>
    </xf>
    <xf numFmtId="183" fontId="5" fillId="0" borderId="0" xfId="269" applyNumberFormat="1" applyFont="1" applyAlignment="1">
      <alignment horizontal="right" vertical="center"/>
    </xf>
    <xf numFmtId="0" fontId="5" fillId="0" borderId="0" xfId="269" applyNumberFormat="1" applyFont="1" applyAlignment="1">
      <alignment horizontal="left"/>
    </xf>
    <xf numFmtId="0" fontId="5" fillId="0" borderId="21" xfId="269" applyNumberFormat="1" applyFont="1" applyBorder="1" applyAlignment="1">
      <alignment horizontal="left" vertical="center" indent="1"/>
    </xf>
    <xf numFmtId="0" fontId="5" fillId="0" borderId="21" xfId="269" applyNumberFormat="1" applyFont="1" applyBorder="1" applyAlignment="1">
      <alignment horizontal="left"/>
    </xf>
    <xf numFmtId="0" fontId="6" fillId="0" borderId="16" xfId="269" applyNumberFormat="1" applyFont="1" applyBorder="1" applyAlignment="1">
      <alignment horizontal="center" vertical="center" wrapText="1"/>
    </xf>
    <xf numFmtId="0" fontId="45" fillId="0" borderId="16" xfId="269" applyNumberFormat="1" applyFont="1" applyBorder="1" applyAlignment="1">
      <alignment horizontal="center" vertical="center" wrapText="1"/>
    </xf>
    <xf numFmtId="0" fontId="54" fillId="0" borderId="16" xfId="269" applyNumberFormat="1" applyFont="1" applyBorder="1" applyAlignment="1">
      <alignment horizontal="center" vertical="center" wrapText="1"/>
    </xf>
    <xf numFmtId="0" fontId="45" fillId="0" borderId="22" xfId="269" applyNumberFormat="1" applyFont="1" applyBorder="1" applyAlignment="1">
      <alignment horizontal="center" vertical="center" wrapText="1" shrinkToFit="1"/>
    </xf>
    <xf numFmtId="0" fontId="5" fillId="0" borderId="21" xfId="269" applyNumberFormat="1" applyFont="1" applyBorder="1" applyAlignment="1">
      <alignment horizontal="center" vertical="center" shrinkToFit="1"/>
    </xf>
    <xf numFmtId="0" fontId="5" fillId="0" borderId="18" xfId="269" quotePrefix="1" applyNumberFormat="1" applyFont="1" applyBorder="1" applyAlignment="1">
      <alignment horizontal="center" vertical="center"/>
    </xf>
    <xf numFmtId="184" fontId="5" fillId="0" borderId="17" xfId="269" applyNumberFormat="1" applyFont="1" applyBorder="1" applyAlignment="1">
      <alignment vertical="center"/>
    </xf>
    <xf numFmtId="184" fontId="5" fillId="0" borderId="0" xfId="269" applyNumberFormat="1" applyFont="1" applyAlignment="1">
      <alignment vertical="center"/>
    </xf>
    <xf numFmtId="185" fontId="5" fillId="0" borderId="0" xfId="269" applyNumberFormat="1" applyFont="1" applyAlignment="1">
      <alignment vertical="center"/>
    </xf>
    <xf numFmtId="186" fontId="5" fillId="0" borderId="0" xfId="269" applyNumberFormat="1" applyFont="1" applyAlignment="1">
      <alignment vertical="center"/>
    </xf>
    <xf numFmtId="187" fontId="5" fillId="0" borderId="0" xfId="269" applyNumberFormat="1" applyFont="1" applyAlignment="1">
      <alignment vertical="center"/>
    </xf>
    <xf numFmtId="0" fontId="3" fillId="0" borderId="21" xfId="269" applyNumberFormat="1" applyBorder="1" applyAlignment="1">
      <alignment vertical="center"/>
    </xf>
    <xf numFmtId="0" fontId="6" fillId="0" borderId="15" xfId="269" applyNumberFormat="1" applyFont="1" applyBorder="1" applyAlignment="1">
      <alignment horizontal="center" vertical="center" shrinkToFit="1"/>
    </xf>
    <xf numFmtId="0" fontId="6" fillId="0" borderId="14" xfId="269" applyNumberFormat="1" applyFont="1" applyBorder="1" applyAlignment="1">
      <alignment horizontal="center" vertical="center" shrinkToFit="1"/>
    </xf>
    <xf numFmtId="0" fontId="57" fillId="0" borderId="0" xfId="269" applyNumberFormat="1" applyFont="1" applyAlignment="1">
      <alignment horizontal="left" vertical="center" indent="1"/>
    </xf>
    <xf numFmtId="0" fontId="5" fillId="0" borderId="16" xfId="269" applyNumberFormat="1" applyFont="1" applyBorder="1" applyAlignment="1">
      <alignment horizontal="left" vertical="center"/>
    </xf>
    <xf numFmtId="188" fontId="5" fillId="0" borderId="17" xfId="269" applyNumberFormat="1" applyFont="1" applyBorder="1" applyAlignment="1">
      <alignment horizontal="right" vertical="center"/>
    </xf>
    <xf numFmtId="188" fontId="5" fillId="0" borderId="0" xfId="269" applyNumberFormat="1" applyFont="1" applyAlignment="1">
      <alignment horizontal="right" vertical="center"/>
    </xf>
    <xf numFmtId="0" fontId="57" fillId="0" borderId="0" xfId="269" applyNumberFormat="1" applyFont="1" applyAlignment="1">
      <alignment horizontal="left" vertical="center" wrapText="1" indent="1"/>
    </xf>
    <xf numFmtId="0" fontId="5" fillId="0" borderId="18" xfId="269" applyNumberFormat="1" applyFont="1" applyBorder="1" applyAlignment="1">
      <alignment horizontal="left" vertical="center"/>
    </xf>
    <xf numFmtId="0" fontId="57" fillId="0" borderId="21" xfId="269" applyNumberFormat="1" applyFont="1" applyBorder="1" applyAlignment="1">
      <alignment horizontal="left" vertical="center" wrapText="1" indent="1"/>
    </xf>
    <xf numFmtId="0" fontId="5" fillId="0" borderId="19" xfId="269" applyNumberFormat="1" applyFont="1" applyBorder="1" applyAlignment="1">
      <alignment horizontal="left" vertical="center"/>
    </xf>
    <xf numFmtId="188" fontId="5" fillId="0" borderId="20" xfId="269" applyNumberFormat="1" applyFont="1" applyBorder="1" applyAlignment="1">
      <alignment horizontal="right" vertical="center"/>
    </xf>
    <xf numFmtId="188" fontId="5" fillId="0" borderId="21" xfId="269" applyNumberFormat="1" applyFont="1" applyBorder="1" applyAlignment="1">
      <alignment horizontal="right" vertical="center"/>
    </xf>
    <xf numFmtId="0" fontId="5" fillId="0" borderId="22" xfId="269" applyNumberFormat="1" applyFont="1" applyBorder="1" applyAlignment="1">
      <alignment vertical="center" shrinkToFit="1"/>
    </xf>
    <xf numFmtId="0" fontId="19" fillId="0" borderId="22" xfId="269" applyNumberFormat="1" applyFont="1" applyBorder="1" applyAlignment="1">
      <alignment vertical="center" wrapText="1"/>
    </xf>
    <xf numFmtId="0" fontId="5" fillId="0" borderId="0" xfId="2" applyNumberFormat="1" applyFont="1" applyFill="1" applyAlignment="1" applyProtection="1">
      <alignment horizontal="right" vertical="center"/>
    </xf>
    <xf numFmtId="0" fontId="5" fillId="0" borderId="16" xfId="269" applyNumberFormat="1" applyFont="1" applyBorder="1" applyAlignment="1">
      <alignment horizontal="left" vertical="center" indent="1"/>
    </xf>
    <xf numFmtId="188" fontId="5" fillId="0" borderId="0" xfId="269" applyNumberFormat="1" applyFont="1" applyAlignment="1">
      <alignment vertical="center"/>
    </xf>
    <xf numFmtId="0" fontId="5" fillId="0" borderId="18" xfId="269" applyNumberFormat="1" applyFont="1" applyBorder="1" applyAlignment="1">
      <alignment horizontal="left" vertical="center" indent="1"/>
    </xf>
    <xf numFmtId="0" fontId="5" fillId="0" borderId="19" xfId="269" applyNumberFormat="1" applyFont="1" applyBorder="1" applyAlignment="1">
      <alignment horizontal="left" vertical="center" indent="1"/>
    </xf>
    <xf numFmtId="188" fontId="5" fillId="0" borderId="21" xfId="269" applyNumberFormat="1" applyFont="1" applyBorder="1" applyAlignment="1">
      <alignment vertical="center"/>
    </xf>
    <xf numFmtId="0" fontId="58" fillId="0" borderId="0" xfId="269" applyNumberFormat="1" applyFont="1" applyAlignment="1">
      <alignment vertical="center"/>
    </xf>
    <xf numFmtId="0" fontId="59" fillId="0" borderId="0" xfId="270" applyNumberFormat="1" applyFill="1" applyAlignment="1" applyProtection="1">
      <alignment vertical="center"/>
    </xf>
    <xf numFmtId="0" fontId="59" fillId="0" borderId="0" xfId="270">
      <alignment vertical="center"/>
    </xf>
    <xf numFmtId="0" fontId="59" fillId="0" borderId="0" xfId="270" applyNumberFormat="1" applyAlignment="1">
      <alignment vertical="center"/>
    </xf>
    <xf numFmtId="0" fontId="59" fillId="34" borderId="0" xfId="270" applyNumberFormat="1" applyFill="1" applyAlignment="1">
      <alignment vertical="center"/>
    </xf>
    <xf numFmtId="0" fontId="5" fillId="0" borderId="16" xfId="269" applyNumberFormat="1" applyFont="1" applyBorder="1" applyAlignment="1">
      <alignment horizontal="center" vertical="center" shrinkToFit="1"/>
    </xf>
    <xf numFmtId="0" fontId="5" fillId="0" borderId="19" xfId="269" applyNumberFormat="1" applyFont="1" applyBorder="1" applyAlignment="1">
      <alignment horizontal="center" vertical="center" shrinkToFit="1"/>
    </xf>
    <xf numFmtId="0" fontId="5" fillId="0" borderId="15" xfId="269" applyNumberFormat="1" applyFont="1" applyBorder="1" applyAlignment="1">
      <alignment horizontal="center" vertical="center"/>
    </xf>
    <xf numFmtId="0" fontId="5" fillId="0" borderId="1" xfId="269" applyNumberFormat="1" applyFont="1" applyBorder="1" applyAlignment="1">
      <alignment horizontal="center" vertical="center"/>
    </xf>
    <xf numFmtId="0" fontId="5" fillId="0" borderId="13" xfId="269" applyNumberFormat="1" applyFont="1" applyBorder="1" applyAlignment="1">
      <alignment horizontal="center" vertical="center"/>
    </xf>
    <xf numFmtId="0" fontId="5" fillId="0" borderId="23" xfId="269" applyNumberFormat="1" applyFont="1" applyBorder="1" applyAlignment="1">
      <alignment horizontal="center" vertical="center"/>
    </xf>
    <xf numFmtId="0" fontId="5" fillId="0" borderId="25" xfId="269" applyNumberFormat="1" applyFont="1" applyBorder="1" applyAlignment="1">
      <alignment horizontal="center" vertical="center"/>
    </xf>
    <xf numFmtId="0" fontId="40" fillId="0" borderId="24" xfId="269" applyNumberFormat="1" applyFont="1" applyBorder="1" applyAlignment="1">
      <alignment horizontal="center" vertical="center"/>
    </xf>
    <xf numFmtId="0" fontId="40" fillId="0" borderId="20" xfId="269" applyNumberFormat="1" applyFont="1" applyBorder="1" applyAlignment="1">
      <alignment horizontal="center" vertical="center"/>
    </xf>
    <xf numFmtId="0" fontId="40" fillId="0" borderId="15" xfId="269" applyNumberFormat="1" applyFont="1" applyBorder="1" applyAlignment="1">
      <alignment horizontal="center" vertical="center"/>
    </xf>
    <xf numFmtId="0" fontId="40" fillId="0" borderId="1" xfId="269" applyNumberFormat="1" applyFont="1" applyBorder="1" applyAlignment="1">
      <alignment horizontal="center" vertical="center"/>
    </xf>
    <xf numFmtId="0" fontId="5" fillId="0" borderId="22" xfId="269" applyNumberFormat="1" applyFont="1" applyBorder="1" applyAlignment="1">
      <alignment horizontal="center" vertical="center"/>
    </xf>
    <xf numFmtId="0" fontId="5" fillId="0" borderId="21" xfId="269" applyNumberFormat="1" applyFont="1" applyBorder="1" applyAlignment="1">
      <alignment horizontal="center" vertical="center"/>
    </xf>
    <xf numFmtId="0" fontId="5" fillId="0" borderId="24" xfId="269" applyNumberFormat="1" applyFont="1" applyBorder="1" applyAlignment="1">
      <alignment horizontal="center" vertical="center"/>
    </xf>
    <xf numFmtId="0" fontId="5" fillId="0" borderId="20" xfId="269" applyNumberFormat="1" applyFont="1" applyBorder="1" applyAlignment="1">
      <alignment horizontal="center" vertical="center"/>
    </xf>
    <xf numFmtId="0" fontId="5" fillId="0" borderId="16" xfId="269" applyNumberFormat="1" applyFont="1" applyBorder="1" applyAlignment="1">
      <alignment horizontal="center" vertical="center"/>
    </xf>
    <xf numFmtId="0" fontId="5" fillId="0" borderId="19" xfId="269" applyNumberFormat="1" applyFont="1" applyBorder="1" applyAlignment="1">
      <alignment horizontal="center" vertical="center"/>
    </xf>
    <xf numFmtId="0" fontId="42" fillId="0" borderId="24" xfId="269" applyNumberFormat="1" applyFont="1" applyBorder="1" applyAlignment="1">
      <alignment horizontal="center" vertical="center"/>
    </xf>
    <xf numFmtId="0" fontId="42" fillId="0" borderId="20" xfId="269" applyNumberFormat="1" applyFont="1" applyBorder="1" applyAlignment="1">
      <alignment horizontal="center" vertical="center"/>
    </xf>
    <xf numFmtId="0" fontId="5" fillId="34" borderId="0" xfId="269" applyNumberFormat="1" applyFont="1" applyFill="1" applyAlignment="1">
      <alignment horizontal="left" vertical="center" indent="2"/>
    </xf>
    <xf numFmtId="0" fontId="5" fillId="34" borderId="22" xfId="269" applyNumberFormat="1" applyFont="1" applyFill="1" applyBorder="1" applyAlignment="1">
      <alignment horizontal="distributed" vertical="center" indent="1"/>
    </xf>
    <xf numFmtId="0" fontId="5" fillId="34" borderId="0" xfId="269" applyNumberFormat="1" applyFont="1" applyFill="1" applyAlignment="1">
      <alignment horizontal="distributed" vertical="center" indent="1"/>
    </xf>
    <xf numFmtId="0" fontId="5" fillId="34" borderId="21" xfId="269" applyNumberFormat="1" applyFont="1" applyFill="1" applyBorder="1" applyAlignment="1">
      <alignment horizontal="distributed" vertical="center" indent="1"/>
    </xf>
    <xf numFmtId="0" fontId="5" fillId="34" borderId="15" xfId="269" applyNumberFormat="1" applyFont="1" applyFill="1" applyBorder="1" applyAlignment="1">
      <alignment horizontal="left" vertical="center" indent="2"/>
    </xf>
    <xf numFmtId="0" fontId="5" fillId="34" borderId="1" xfId="269" applyNumberFormat="1" applyFont="1" applyFill="1" applyBorder="1" applyAlignment="1">
      <alignment horizontal="left" vertical="center" indent="2"/>
    </xf>
    <xf numFmtId="0" fontId="5" fillId="34" borderId="17" xfId="269" applyNumberFormat="1" applyFont="1" applyFill="1" applyBorder="1" applyAlignment="1">
      <alignment horizontal="left" vertical="center" indent="2"/>
    </xf>
    <xf numFmtId="0" fontId="5" fillId="0" borderId="15" xfId="269" applyNumberFormat="1" applyFont="1" applyBorder="1" applyAlignment="1">
      <alignment horizontal="left" vertical="center" indent="2"/>
    </xf>
    <xf numFmtId="0" fontId="5" fillId="0" borderId="1" xfId="269" applyNumberFormat="1" applyFont="1" applyBorder="1" applyAlignment="1">
      <alignment horizontal="left" vertical="center" indent="2"/>
    </xf>
    <xf numFmtId="0" fontId="5" fillId="34" borderId="24" xfId="269" applyNumberFormat="1" applyFont="1" applyFill="1" applyBorder="1" applyAlignment="1">
      <alignment horizontal="left" vertical="center" indent="1"/>
    </xf>
    <xf numFmtId="0" fontId="5" fillId="34" borderId="16" xfId="269" applyNumberFormat="1" applyFont="1" applyFill="1" applyBorder="1" applyAlignment="1">
      <alignment horizontal="left" vertical="center" indent="1"/>
    </xf>
    <xf numFmtId="0" fontId="5" fillId="34" borderId="24" xfId="269" applyNumberFormat="1" applyFont="1" applyFill="1" applyBorder="1" applyAlignment="1">
      <alignment horizontal="right" vertical="center" indent="5"/>
    </xf>
    <xf numFmtId="0" fontId="5" fillId="34" borderId="22" xfId="269" applyNumberFormat="1" applyFont="1" applyFill="1" applyBorder="1" applyAlignment="1">
      <alignment horizontal="right" vertical="center" indent="5"/>
    </xf>
    <xf numFmtId="0" fontId="5" fillId="34" borderId="15" xfId="269" applyNumberFormat="1" applyFont="1" applyFill="1" applyBorder="1" applyAlignment="1">
      <alignment horizontal="center" vertical="center"/>
    </xf>
    <xf numFmtId="0" fontId="5" fillId="34" borderId="13" xfId="269" applyNumberFormat="1" applyFont="1" applyFill="1" applyBorder="1" applyAlignment="1">
      <alignment horizontal="center" vertical="center"/>
    </xf>
    <xf numFmtId="0" fontId="5" fillId="34" borderId="1" xfId="269" applyNumberFormat="1" applyFont="1" applyFill="1" applyBorder="1" applyAlignment="1">
      <alignment horizontal="center" vertical="center"/>
    </xf>
    <xf numFmtId="0" fontId="5" fillId="34" borderId="17" xfId="269" applyNumberFormat="1" applyFont="1" applyFill="1" applyBorder="1" applyAlignment="1">
      <alignment horizontal="left" vertical="center" indent="1"/>
    </xf>
    <xf numFmtId="0" fontId="5" fillId="34" borderId="18" xfId="269" applyNumberFormat="1" applyFont="1" applyFill="1" applyBorder="1" applyAlignment="1">
      <alignment horizontal="left" vertical="center" indent="1"/>
    </xf>
    <xf numFmtId="0" fontId="5" fillId="34" borderId="17" xfId="269" applyNumberFormat="1" applyFont="1" applyFill="1" applyBorder="1" applyAlignment="1">
      <alignment horizontal="right" vertical="center" indent="5"/>
    </xf>
    <xf numFmtId="0" fontId="5" fillId="34" borderId="0" xfId="269" applyNumberFormat="1" applyFont="1" applyFill="1" applyAlignment="1">
      <alignment horizontal="right" vertical="center" indent="5"/>
    </xf>
    <xf numFmtId="0" fontId="5" fillId="34" borderId="20" xfId="269" applyNumberFormat="1" applyFont="1" applyFill="1" applyBorder="1" applyAlignment="1">
      <alignment horizontal="left" vertical="center" indent="1"/>
    </xf>
    <xf numFmtId="0" fontId="5" fillId="34" borderId="19" xfId="269" applyNumberFormat="1" applyFont="1" applyFill="1" applyBorder="1" applyAlignment="1">
      <alignment horizontal="left" vertical="center" indent="1"/>
    </xf>
    <xf numFmtId="0" fontId="5" fillId="34" borderId="20" xfId="269" applyNumberFormat="1" applyFont="1" applyFill="1" applyBorder="1" applyAlignment="1">
      <alignment horizontal="center" vertical="center" shrinkToFit="1"/>
    </xf>
    <xf numFmtId="0" fontId="5" fillId="34" borderId="21" xfId="269" applyNumberFormat="1" applyFont="1" applyFill="1" applyBorder="1" applyAlignment="1">
      <alignment horizontal="center" vertical="center" shrinkToFit="1"/>
    </xf>
    <xf numFmtId="0" fontId="5" fillId="34" borderId="22" xfId="269" applyNumberFormat="1" applyFont="1" applyFill="1" applyBorder="1" applyAlignment="1">
      <alignment horizontal="left" vertical="center" wrapText="1"/>
    </xf>
    <xf numFmtId="0" fontId="5" fillId="34" borderId="14" xfId="269" applyNumberFormat="1" applyFont="1" applyFill="1" applyBorder="1" applyAlignment="1">
      <alignment horizontal="center" vertical="center"/>
    </xf>
    <xf numFmtId="0" fontId="5" fillId="34" borderId="0" xfId="269" applyNumberFormat="1" applyFont="1" applyFill="1" applyAlignment="1">
      <alignment horizontal="left" vertical="center" indent="1" shrinkToFit="1"/>
    </xf>
    <xf numFmtId="0" fontId="5" fillId="34" borderId="18" xfId="269" applyNumberFormat="1" applyFont="1" applyFill="1" applyBorder="1" applyAlignment="1">
      <alignment horizontal="left" vertical="center" indent="1" shrinkToFit="1"/>
    </xf>
    <xf numFmtId="0" fontId="5" fillId="34" borderId="21" xfId="269" applyNumberFormat="1" applyFont="1" applyFill="1" applyBorder="1" applyAlignment="1">
      <alignment horizontal="center" vertical="center"/>
    </xf>
    <xf numFmtId="0" fontId="5" fillId="34" borderId="0" xfId="269" applyNumberFormat="1" applyFont="1" applyFill="1" applyAlignment="1">
      <alignment horizontal="center" vertical="center"/>
    </xf>
    <xf numFmtId="0" fontId="43" fillId="0" borderId="0" xfId="269" applyNumberFormat="1" applyFont="1" applyAlignment="1">
      <alignment horizontal="left" vertical="center" indent="1"/>
    </xf>
    <xf numFmtId="0" fontId="43" fillId="0" borderId="1" xfId="269" applyNumberFormat="1" applyFont="1" applyBorder="1" applyAlignment="1">
      <alignment horizontal="center" vertical="center"/>
    </xf>
    <xf numFmtId="0" fontId="43" fillId="0" borderId="27" xfId="269" applyNumberFormat="1" applyFont="1" applyBorder="1" applyAlignment="1">
      <alignment horizontal="center" vertical="center"/>
    </xf>
    <xf numFmtId="0" fontId="53" fillId="0" borderId="21" xfId="269" applyNumberFormat="1" applyFont="1" applyBorder="1" applyAlignment="1">
      <alignment horizontal="center" vertical="center"/>
    </xf>
    <xf numFmtId="0" fontId="53" fillId="0" borderId="19" xfId="269" applyNumberFormat="1" applyFont="1" applyBorder="1" applyAlignment="1">
      <alignment horizontal="center" vertical="center"/>
    </xf>
    <xf numFmtId="0" fontId="53" fillId="0" borderId="30" xfId="269" applyNumberFormat="1" applyFont="1" applyBorder="1" applyAlignment="1">
      <alignment horizontal="center" vertical="center"/>
    </xf>
    <xf numFmtId="0" fontId="5" fillId="0" borderId="15" xfId="269" applyNumberFormat="1" applyFont="1" applyBorder="1" applyAlignment="1">
      <alignment horizontal="distributed" vertical="center" indent="8"/>
    </xf>
    <xf numFmtId="0" fontId="5" fillId="0" borderId="1" xfId="269" applyNumberFormat="1" applyFont="1" applyBorder="1" applyAlignment="1">
      <alignment horizontal="distributed" vertical="center" indent="8"/>
    </xf>
    <xf numFmtId="0" fontId="43" fillId="0" borderId="22" xfId="2" applyNumberFormat="1" applyFont="1" applyFill="1" applyBorder="1" applyAlignment="1" applyProtection="1">
      <alignment horizontal="center" vertical="center"/>
    </xf>
    <xf numFmtId="0" fontId="43" fillId="0" borderId="0" xfId="2" applyNumberFormat="1" applyFont="1" applyFill="1" applyBorder="1" applyAlignment="1" applyProtection="1">
      <alignment horizontal="center" vertical="center"/>
    </xf>
    <xf numFmtId="0" fontId="43" fillId="0" borderId="21" xfId="2" applyNumberFormat="1" applyFont="1" applyFill="1" applyBorder="1" applyAlignment="1" applyProtection="1">
      <alignment horizontal="center" vertical="center"/>
    </xf>
    <xf numFmtId="0" fontId="43" fillId="0" borderId="15" xfId="2" applyNumberFormat="1" applyFont="1" applyFill="1" applyBorder="1" applyAlignment="1" applyProtection="1">
      <alignment horizontal="center" vertical="center"/>
    </xf>
    <xf numFmtId="0" fontId="43" fillId="0" borderId="1" xfId="2" applyNumberFormat="1" applyFont="1" applyFill="1" applyBorder="1" applyAlignment="1" applyProtection="1">
      <alignment horizontal="center" vertical="center"/>
    </xf>
    <xf numFmtId="0" fontId="5" fillId="0" borderId="31" xfId="269" applyNumberFormat="1" applyFont="1" applyBorder="1" applyAlignment="1">
      <alignment horizontal="center" vertical="center"/>
    </xf>
    <xf numFmtId="0" fontId="5" fillId="0" borderId="32" xfId="269" applyNumberFormat="1" applyFont="1" applyBorder="1" applyAlignment="1">
      <alignment horizontal="center" vertical="center"/>
    </xf>
    <xf numFmtId="0" fontId="5" fillId="0" borderId="34" xfId="269" applyNumberFormat="1" applyFont="1" applyBorder="1" applyAlignment="1">
      <alignment horizontal="center" vertical="center"/>
    </xf>
    <xf numFmtId="0" fontId="5" fillId="0" borderId="36" xfId="269" applyNumberFormat="1" applyFont="1" applyBorder="1" applyAlignment="1">
      <alignment horizontal="center" vertical="center"/>
    </xf>
    <xf numFmtId="0" fontId="5" fillId="0" borderId="39" xfId="269" applyNumberFormat="1" applyFont="1" applyBorder="1" applyAlignment="1">
      <alignment horizontal="center" vertical="center"/>
    </xf>
    <xf numFmtId="0" fontId="5" fillId="0" borderId="14" xfId="269" applyNumberFormat="1" applyFont="1" applyBorder="1" applyAlignment="1">
      <alignment horizontal="center" vertical="center" wrapText="1"/>
    </xf>
  </cellXfs>
  <cellStyles count="271">
    <cellStyle name="20% - アクセント 1 2" xfId="31" xr:uid="{00000000-0005-0000-0000-000000000000}"/>
    <cellStyle name="20% - アクセント 1 3" xfId="32" xr:uid="{00000000-0005-0000-0000-000001000000}"/>
    <cellStyle name="20% - アクセント 2 2" xfId="33" xr:uid="{00000000-0005-0000-0000-000002000000}"/>
    <cellStyle name="20% - アクセント 2 3" xfId="34" xr:uid="{00000000-0005-0000-0000-000003000000}"/>
    <cellStyle name="20% - アクセント 3 2" xfId="35" xr:uid="{00000000-0005-0000-0000-000004000000}"/>
    <cellStyle name="20% - アクセント 3 3" xfId="36" xr:uid="{00000000-0005-0000-0000-000005000000}"/>
    <cellStyle name="20% - アクセント 4 2" xfId="37" xr:uid="{00000000-0005-0000-0000-000006000000}"/>
    <cellStyle name="20% - アクセント 4 3" xfId="38" xr:uid="{00000000-0005-0000-0000-000007000000}"/>
    <cellStyle name="20% - アクセント 5 2" xfId="39" xr:uid="{00000000-0005-0000-0000-000008000000}"/>
    <cellStyle name="20% - アクセント 5 3" xfId="40" xr:uid="{00000000-0005-0000-0000-000009000000}"/>
    <cellStyle name="20% - アクセント 6 2" xfId="41" xr:uid="{00000000-0005-0000-0000-00000A000000}"/>
    <cellStyle name="20% - アクセント 6 3" xfId="42" xr:uid="{00000000-0005-0000-0000-00000B000000}"/>
    <cellStyle name="40% - アクセント 1 2" xfId="43" xr:uid="{00000000-0005-0000-0000-00000C000000}"/>
    <cellStyle name="40% - アクセント 1 3" xfId="44" xr:uid="{00000000-0005-0000-0000-00000D000000}"/>
    <cellStyle name="40% - アクセント 2 2" xfId="45" xr:uid="{00000000-0005-0000-0000-00000E000000}"/>
    <cellStyle name="40% - アクセント 2 3" xfId="46" xr:uid="{00000000-0005-0000-0000-00000F000000}"/>
    <cellStyle name="40% - アクセント 3 2" xfId="47" xr:uid="{00000000-0005-0000-0000-000010000000}"/>
    <cellStyle name="40% - アクセント 3 3" xfId="48" xr:uid="{00000000-0005-0000-0000-000011000000}"/>
    <cellStyle name="40% - アクセント 4 2" xfId="49" xr:uid="{00000000-0005-0000-0000-000012000000}"/>
    <cellStyle name="40% - アクセント 4 3" xfId="50" xr:uid="{00000000-0005-0000-0000-000013000000}"/>
    <cellStyle name="40% - アクセント 5 2" xfId="51" xr:uid="{00000000-0005-0000-0000-000014000000}"/>
    <cellStyle name="40% - アクセント 5 3" xfId="52" xr:uid="{00000000-0005-0000-0000-000015000000}"/>
    <cellStyle name="40% - アクセント 6 2" xfId="53" xr:uid="{00000000-0005-0000-0000-000016000000}"/>
    <cellStyle name="40% - アクセント 6 3" xfId="54" xr:uid="{00000000-0005-0000-0000-000017000000}"/>
    <cellStyle name="60% - アクセント 1 2" xfId="55" xr:uid="{00000000-0005-0000-0000-000018000000}"/>
    <cellStyle name="60% - アクセント 1 3" xfId="56" xr:uid="{00000000-0005-0000-0000-000019000000}"/>
    <cellStyle name="60% - アクセント 2 2" xfId="57" xr:uid="{00000000-0005-0000-0000-00001A000000}"/>
    <cellStyle name="60% - アクセント 2 3" xfId="58" xr:uid="{00000000-0005-0000-0000-00001B000000}"/>
    <cellStyle name="60% - アクセント 3 2" xfId="59" xr:uid="{00000000-0005-0000-0000-00001C000000}"/>
    <cellStyle name="60% - アクセント 3 3" xfId="60" xr:uid="{00000000-0005-0000-0000-00001D000000}"/>
    <cellStyle name="60% - アクセント 4 2" xfId="61" xr:uid="{00000000-0005-0000-0000-00001E000000}"/>
    <cellStyle name="60% - アクセント 4 3" xfId="62" xr:uid="{00000000-0005-0000-0000-00001F000000}"/>
    <cellStyle name="60% - アクセント 5 2" xfId="63" xr:uid="{00000000-0005-0000-0000-000020000000}"/>
    <cellStyle name="60% - アクセント 5 3" xfId="64" xr:uid="{00000000-0005-0000-0000-000021000000}"/>
    <cellStyle name="60% - アクセント 6 2" xfId="65" xr:uid="{00000000-0005-0000-0000-000022000000}"/>
    <cellStyle name="60% - アクセント 6 3" xfId="66" xr:uid="{00000000-0005-0000-0000-000023000000}"/>
    <cellStyle name="Calc Currency (0)" xfId="15" xr:uid="{00000000-0005-0000-0000-000024000000}"/>
    <cellStyle name="Header1" xfId="16" xr:uid="{00000000-0005-0000-0000-000025000000}"/>
    <cellStyle name="Header2" xfId="17" xr:uid="{00000000-0005-0000-0000-000026000000}"/>
    <cellStyle name="Normal_#18-Internet" xfId="18" xr:uid="{00000000-0005-0000-0000-000027000000}"/>
    <cellStyle name="アクセント 1 2" xfId="67" xr:uid="{00000000-0005-0000-0000-000028000000}"/>
    <cellStyle name="アクセント 1 3" xfId="68" xr:uid="{00000000-0005-0000-0000-000029000000}"/>
    <cellStyle name="アクセント 2 2" xfId="69" xr:uid="{00000000-0005-0000-0000-00002A000000}"/>
    <cellStyle name="アクセント 2 3" xfId="70" xr:uid="{00000000-0005-0000-0000-00002B000000}"/>
    <cellStyle name="アクセント 3 2" xfId="71" xr:uid="{00000000-0005-0000-0000-00002C000000}"/>
    <cellStyle name="アクセント 3 3" xfId="72" xr:uid="{00000000-0005-0000-0000-00002D000000}"/>
    <cellStyle name="アクセント 4 2" xfId="73" xr:uid="{00000000-0005-0000-0000-00002E000000}"/>
    <cellStyle name="アクセント 4 3" xfId="74" xr:uid="{00000000-0005-0000-0000-00002F000000}"/>
    <cellStyle name="アクセント 5 2" xfId="75" xr:uid="{00000000-0005-0000-0000-000030000000}"/>
    <cellStyle name="アクセント 5 3" xfId="76" xr:uid="{00000000-0005-0000-0000-000031000000}"/>
    <cellStyle name="アクセント 6 2" xfId="77" xr:uid="{00000000-0005-0000-0000-000032000000}"/>
    <cellStyle name="アクセント 6 3" xfId="78" xr:uid="{00000000-0005-0000-0000-000033000000}"/>
    <cellStyle name="タイトル 2" xfId="79" xr:uid="{00000000-0005-0000-0000-000034000000}"/>
    <cellStyle name="タイトル 3" xfId="80" xr:uid="{00000000-0005-0000-0000-000035000000}"/>
    <cellStyle name="チェック セル 2" xfId="81" xr:uid="{00000000-0005-0000-0000-000036000000}"/>
    <cellStyle name="チェック セル 3" xfId="82" xr:uid="{00000000-0005-0000-0000-000037000000}"/>
    <cellStyle name="どちらでもない 2" xfId="83" xr:uid="{00000000-0005-0000-0000-000038000000}"/>
    <cellStyle name="どちらでもない 3" xfId="84" xr:uid="{00000000-0005-0000-0000-000039000000}"/>
    <cellStyle name="パーセント 2" xfId="14" xr:uid="{00000000-0005-0000-0000-00003A000000}"/>
    <cellStyle name="パーセント 2 2" xfId="85" xr:uid="{00000000-0005-0000-0000-00003B000000}"/>
    <cellStyle name="パーセント 2 3" xfId="86" xr:uid="{00000000-0005-0000-0000-00003C000000}"/>
    <cellStyle name="パーセント 3" xfId="29" xr:uid="{00000000-0005-0000-0000-00003D000000}"/>
    <cellStyle name="ハイパーリンク" xfId="270" builtinId="8"/>
    <cellStyle name="ハイパーリンク 10" xfId="28" xr:uid="{00000000-0005-0000-0000-00003E000000}"/>
    <cellStyle name="ハイパーリンク 2" xfId="3" xr:uid="{00000000-0005-0000-0000-00003F000000}"/>
    <cellStyle name="ハイパーリンク 3" xfId="9" xr:uid="{00000000-0005-0000-0000-000040000000}"/>
    <cellStyle name="ハイパーリンク 4" xfId="12" xr:uid="{00000000-0005-0000-0000-000041000000}"/>
    <cellStyle name="ハイパーリンク 5" xfId="13" xr:uid="{00000000-0005-0000-0000-000042000000}"/>
    <cellStyle name="ハイパーリンク 6" xfId="22" xr:uid="{00000000-0005-0000-0000-000043000000}"/>
    <cellStyle name="ハイパーリンク 7" xfId="24" xr:uid="{00000000-0005-0000-0000-000044000000}"/>
    <cellStyle name="ハイパーリンク 8" xfId="25" xr:uid="{00000000-0005-0000-0000-000045000000}"/>
    <cellStyle name="ハイパーリンク 9" xfId="26" xr:uid="{00000000-0005-0000-0000-000046000000}"/>
    <cellStyle name="メモ 2" xfId="87" xr:uid="{00000000-0005-0000-0000-000047000000}"/>
    <cellStyle name="メモ 3" xfId="88" xr:uid="{00000000-0005-0000-0000-000048000000}"/>
    <cellStyle name="メモ 3 2" xfId="89" xr:uid="{00000000-0005-0000-0000-000049000000}"/>
    <cellStyle name="リンク セル 2" xfId="90" xr:uid="{00000000-0005-0000-0000-00004A000000}"/>
    <cellStyle name="リンク セル 3" xfId="91" xr:uid="{00000000-0005-0000-0000-00004B000000}"/>
    <cellStyle name="悪い 2" xfId="92" xr:uid="{00000000-0005-0000-0000-00004C000000}"/>
    <cellStyle name="悪い 3" xfId="93" xr:uid="{00000000-0005-0000-0000-00004D000000}"/>
    <cellStyle name="計算 2" xfId="94" xr:uid="{00000000-0005-0000-0000-00004E000000}"/>
    <cellStyle name="計算 3" xfId="95" xr:uid="{00000000-0005-0000-0000-00004F000000}"/>
    <cellStyle name="警告文 2" xfId="96" xr:uid="{00000000-0005-0000-0000-000050000000}"/>
    <cellStyle name="警告文 3" xfId="97" xr:uid="{00000000-0005-0000-0000-000051000000}"/>
    <cellStyle name="桁区切り 2" xfId="2" xr:uid="{00000000-0005-0000-0000-000052000000}"/>
    <cellStyle name="桁区切り 2 2" xfId="4" xr:uid="{00000000-0005-0000-0000-000053000000}"/>
    <cellStyle name="桁区切り 2 2 2" xfId="8" xr:uid="{00000000-0005-0000-0000-000054000000}"/>
    <cellStyle name="桁区切り 2 2 3" xfId="98" xr:uid="{00000000-0005-0000-0000-000055000000}"/>
    <cellStyle name="桁区切り 2 3" xfId="99" xr:uid="{00000000-0005-0000-0000-000056000000}"/>
    <cellStyle name="桁区切り 3" xfId="5" xr:uid="{00000000-0005-0000-0000-000057000000}"/>
    <cellStyle name="桁区切り 3 2" xfId="100" xr:uid="{00000000-0005-0000-0000-000058000000}"/>
    <cellStyle name="桁区切り 3 3" xfId="101" xr:uid="{00000000-0005-0000-0000-000059000000}"/>
    <cellStyle name="桁区切り 3 4" xfId="102" xr:uid="{00000000-0005-0000-0000-00005A000000}"/>
    <cellStyle name="桁区切り 4" xfId="23" xr:uid="{00000000-0005-0000-0000-00005B000000}"/>
    <cellStyle name="桁区切り 4 2" xfId="103" xr:uid="{00000000-0005-0000-0000-00005C000000}"/>
    <cellStyle name="見出し 1 2" xfId="104" xr:uid="{00000000-0005-0000-0000-00005D000000}"/>
    <cellStyle name="見出し 1 3" xfId="105" xr:uid="{00000000-0005-0000-0000-00005E000000}"/>
    <cellStyle name="見出し 2 2" xfId="106" xr:uid="{00000000-0005-0000-0000-00005F000000}"/>
    <cellStyle name="見出し 2 3" xfId="107" xr:uid="{00000000-0005-0000-0000-000060000000}"/>
    <cellStyle name="見出し 3 2" xfId="108" xr:uid="{00000000-0005-0000-0000-000061000000}"/>
    <cellStyle name="見出し 3 3" xfId="109" xr:uid="{00000000-0005-0000-0000-000062000000}"/>
    <cellStyle name="見出し 4 2" xfId="110" xr:uid="{00000000-0005-0000-0000-000063000000}"/>
    <cellStyle name="見出し 4 3" xfId="111" xr:uid="{00000000-0005-0000-0000-000064000000}"/>
    <cellStyle name="集計 2" xfId="112" xr:uid="{00000000-0005-0000-0000-000065000000}"/>
    <cellStyle name="集計 3" xfId="113" xr:uid="{00000000-0005-0000-0000-000066000000}"/>
    <cellStyle name="出力 2" xfId="114" xr:uid="{00000000-0005-0000-0000-000067000000}"/>
    <cellStyle name="出力 3" xfId="115" xr:uid="{00000000-0005-0000-0000-000068000000}"/>
    <cellStyle name="説明文 2" xfId="116" xr:uid="{00000000-0005-0000-0000-000069000000}"/>
    <cellStyle name="説明文 3" xfId="117" xr:uid="{00000000-0005-0000-0000-00006A000000}"/>
    <cellStyle name="通貨 2" xfId="27" xr:uid="{00000000-0005-0000-0000-00006B000000}"/>
    <cellStyle name="入力 2" xfId="118" xr:uid="{00000000-0005-0000-0000-00006C000000}"/>
    <cellStyle name="入力 3" xfId="119" xr:uid="{00000000-0005-0000-0000-00006D000000}"/>
    <cellStyle name="標準" xfId="0" builtinId="0"/>
    <cellStyle name="標準 10" xfId="120" xr:uid="{00000000-0005-0000-0000-00006F000000}"/>
    <cellStyle name="標準 100" xfId="121" xr:uid="{00000000-0005-0000-0000-000070000000}"/>
    <cellStyle name="標準 101" xfId="122" xr:uid="{00000000-0005-0000-0000-000071000000}"/>
    <cellStyle name="標準 102" xfId="123" xr:uid="{00000000-0005-0000-0000-000072000000}"/>
    <cellStyle name="標準 103" xfId="124" xr:uid="{00000000-0005-0000-0000-000073000000}"/>
    <cellStyle name="標準 104" xfId="125" xr:uid="{00000000-0005-0000-0000-000074000000}"/>
    <cellStyle name="標準 105" xfId="126" xr:uid="{00000000-0005-0000-0000-000075000000}"/>
    <cellStyle name="標準 106" xfId="127" xr:uid="{00000000-0005-0000-0000-000076000000}"/>
    <cellStyle name="標準 107" xfId="128" xr:uid="{00000000-0005-0000-0000-000077000000}"/>
    <cellStyle name="標準 108" xfId="129" xr:uid="{00000000-0005-0000-0000-000078000000}"/>
    <cellStyle name="標準 109" xfId="130" xr:uid="{00000000-0005-0000-0000-000079000000}"/>
    <cellStyle name="標準 11" xfId="131" xr:uid="{00000000-0005-0000-0000-00007A000000}"/>
    <cellStyle name="標準 110" xfId="132" xr:uid="{00000000-0005-0000-0000-00007B000000}"/>
    <cellStyle name="標準 111" xfId="133" xr:uid="{00000000-0005-0000-0000-00007C000000}"/>
    <cellStyle name="標準 112" xfId="134" xr:uid="{00000000-0005-0000-0000-00007D000000}"/>
    <cellStyle name="標準 113" xfId="135" xr:uid="{00000000-0005-0000-0000-00007E000000}"/>
    <cellStyle name="標準 114" xfId="136" xr:uid="{00000000-0005-0000-0000-00007F000000}"/>
    <cellStyle name="標準 115" xfId="137" xr:uid="{00000000-0005-0000-0000-000080000000}"/>
    <cellStyle name="標準 116" xfId="138" xr:uid="{00000000-0005-0000-0000-000081000000}"/>
    <cellStyle name="標準 117" xfId="139" xr:uid="{00000000-0005-0000-0000-000082000000}"/>
    <cellStyle name="標準 118" xfId="140" xr:uid="{00000000-0005-0000-0000-000083000000}"/>
    <cellStyle name="標準 119" xfId="141" xr:uid="{00000000-0005-0000-0000-000084000000}"/>
    <cellStyle name="標準 12" xfId="142" xr:uid="{00000000-0005-0000-0000-000085000000}"/>
    <cellStyle name="標準 120" xfId="143" xr:uid="{00000000-0005-0000-0000-000086000000}"/>
    <cellStyle name="標準 121" xfId="144" xr:uid="{00000000-0005-0000-0000-000087000000}"/>
    <cellStyle name="標準 122" xfId="145" xr:uid="{00000000-0005-0000-0000-000088000000}"/>
    <cellStyle name="標準 123" xfId="146" xr:uid="{00000000-0005-0000-0000-000089000000}"/>
    <cellStyle name="標準 124" xfId="147" xr:uid="{00000000-0005-0000-0000-00008A000000}"/>
    <cellStyle name="標準 125" xfId="148" xr:uid="{00000000-0005-0000-0000-00008B000000}"/>
    <cellStyle name="標準 126" xfId="149" xr:uid="{00000000-0005-0000-0000-00008C000000}"/>
    <cellStyle name="標準 127" xfId="150" xr:uid="{00000000-0005-0000-0000-00008D000000}"/>
    <cellStyle name="標準 128" xfId="151" xr:uid="{00000000-0005-0000-0000-00008E000000}"/>
    <cellStyle name="標準 129" xfId="152" xr:uid="{00000000-0005-0000-0000-00008F000000}"/>
    <cellStyle name="標準 13" xfId="153" xr:uid="{00000000-0005-0000-0000-000090000000}"/>
    <cellStyle name="標準 130" xfId="154" xr:uid="{00000000-0005-0000-0000-000091000000}"/>
    <cellStyle name="標準 131" xfId="155" xr:uid="{00000000-0005-0000-0000-000092000000}"/>
    <cellStyle name="標準 131 2" xfId="156" xr:uid="{00000000-0005-0000-0000-000093000000}"/>
    <cellStyle name="標準 132" xfId="157" xr:uid="{00000000-0005-0000-0000-000094000000}"/>
    <cellStyle name="標準 132 2" xfId="158" xr:uid="{00000000-0005-0000-0000-000095000000}"/>
    <cellStyle name="標準 133" xfId="159" xr:uid="{00000000-0005-0000-0000-000096000000}"/>
    <cellStyle name="標準 133 2" xfId="160" xr:uid="{00000000-0005-0000-0000-000097000000}"/>
    <cellStyle name="標準 134" xfId="161" xr:uid="{00000000-0005-0000-0000-000098000000}"/>
    <cellStyle name="標準 134 2" xfId="162" xr:uid="{00000000-0005-0000-0000-000099000000}"/>
    <cellStyle name="標準 135" xfId="163" xr:uid="{00000000-0005-0000-0000-00009A000000}"/>
    <cellStyle name="標準 135 2" xfId="164" xr:uid="{00000000-0005-0000-0000-00009B000000}"/>
    <cellStyle name="標準 136" xfId="165" xr:uid="{00000000-0005-0000-0000-00009C000000}"/>
    <cellStyle name="標準 136 2" xfId="166" xr:uid="{00000000-0005-0000-0000-00009D000000}"/>
    <cellStyle name="標準 137" xfId="167" xr:uid="{00000000-0005-0000-0000-00009E000000}"/>
    <cellStyle name="標準 137 2" xfId="168" xr:uid="{00000000-0005-0000-0000-00009F000000}"/>
    <cellStyle name="標準 138" xfId="169" xr:uid="{00000000-0005-0000-0000-0000A0000000}"/>
    <cellStyle name="標準 138 2" xfId="170" xr:uid="{00000000-0005-0000-0000-0000A1000000}"/>
    <cellStyle name="標準 139" xfId="171" xr:uid="{00000000-0005-0000-0000-0000A2000000}"/>
    <cellStyle name="標準 139 2" xfId="172" xr:uid="{00000000-0005-0000-0000-0000A3000000}"/>
    <cellStyle name="標準 14" xfId="173" xr:uid="{00000000-0005-0000-0000-0000A4000000}"/>
    <cellStyle name="標準 140" xfId="174" xr:uid="{00000000-0005-0000-0000-0000A5000000}"/>
    <cellStyle name="標準 140 2" xfId="175" xr:uid="{00000000-0005-0000-0000-0000A6000000}"/>
    <cellStyle name="標準 141" xfId="176" xr:uid="{00000000-0005-0000-0000-0000A7000000}"/>
    <cellStyle name="標準 142" xfId="268" xr:uid="{00000000-0005-0000-0000-0000A8000000}"/>
    <cellStyle name="標準 15" xfId="177" xr:uid="{00000000-0005-0000-0000-0000A9000000}"/>
    <cellStyle name="標準 16" xfId="178" xr:uid="{00000000-0005-0000-0000-0000AA000000}"/>
    <cellStyle name="標準 17" xfId="179" xr:uid="{00000000-0005-0000-0000-0000AB000000}"/>
    <cellStyle name="標準 18" xfId="180" xr:uid="{00000000-0005-0000-0000-0000AC000000}"/>
    <cellStyle name="標準 19" xfId="181" xr:uid="{00000000-0005-0000-0000-0000AD000000}"/>
    <cellStyle name="標準 2" xfId="1" xr:uid="{00000000-0005-0000-0000-0000AE000000}"/>
    <cellStyle name="標準 2 2" xfId="7" xr:uid="{00000000-0005-0000-0000-0000AF000000}"/>
    <cellStyle name="標準 2 2 2" xfId="182" xr:uid="{00000000-0005-0000-0000-0000B0000000}"/>
    <cellStyle name="標準 2 2 3" xfId="269" xr:uid="{00000000-0005-0000-0000-0000B1000000}"/>
    <cellStyle name="標準 2 3" xfId="30" xr:uid="{00000000-0005-0000-0000-0000B2000000}"/>
    <cellStyle name="標準 20" xfId="183" xr:uid="{00000000-0005-0000-0000-0000B3000000}"/>
    <cellStyle name="標準 21" xfId="184" xr:uid="{00000000-0005-0000-0000-0000B4000000}"/>
    <cellStyle name="標準 22" xfId="185" xr:uid="{00000000-0005-0000-0000-0000B5000000}"/>
    <cellStyle name="標準 23" xfId="186" xr:uid="{00000000-0005-0000-0000-0000B6000000}"/>
    <cellStyle name="標準 24" xfId="187" xr:uid="{00000000-0005-0000-0000-0000B7000000}"/>
    <cellStyle name="標準 25" xfId="188" xr:uid="{00000000-0005-0000-0000-0000B8000000}"/>
    <cellStyle name="標準 26" xfId="189" xr:uid="{00000000-0005-0000-0000-0000B9000000}"/>
    <cellStyle name="標準 27" xfId="190" xr:uid="{00000000-0005-0000-0000-0000BA000000}"/>
    <cellStyle name="標準 28" xfId="191" xr:uid="{00000000-0005-0000-0000-0000BB000000}"/>
    <cellStyle name="標準 29" xfId="192" xr:uid="{00000000-0005-0000-0000-0000BC000000}"/>
    <cellStyle name="標準 3" xfId="6" xr:uid="{00000000-0005-0000-0000-0000BD000000}"/>
    <cellStyle name="標準 3 2" xfId="21" xr:uid="{00000000-0005-0000-0000-0000BE000000}"/>
    <cellStyle name="標準 30" xfId="193" xr:uid="{00000000-0005-0000-0000-0000BF000000}"/>
    <cellStyle name="標準 31" xfId="194" xr:uid="{00000000-0005-0000-0000-0000C0000000}"/>
    <cellStyle name="標準 32" xfId="195" xr:uid="{00000000-0005-0000-0000-0000C1000000}"/>
    <cellStyle name="標準 33" xfId="196" xr:uid="{00000000-0005-0000-0000-0000C2000000}"/>
    <cellStyle name="標準 34" xfId="197" xr:uid="{00000000-0005-0000-0000-0000C3000000}"/>
    <cellStyle name="標準 35" xfId="198" xr:uid="{00000000-0005-0000-0000-0000C4000000}"/>
    <cellStyle name="標準 36" xfId="199" xr:uid="{00000000-0005-0000-0000-0000C5000000}"/>
    <cellStyle name="標準 37" xfId="200" xr:uid="{00000000-0005-0000-0000-0000C6000000}"/>
    <cellStyle name="標準 38" xfId="201" xr:uid="{00000000-0005-0000-0000-0000C7000000}"/>
    <cellStyle name="標準 39" xfId="202" xr:uid="{00000000-0005-0000-0000-0000C8000000}"/>
    <cellStyle name="標準 4" xfId="10" xr:uid="{00000000-0005-0000-0000-0000C9000000}"/>
    <cellStyle name="標準 4 2" xfId="203" xr:uid="{00000000-0005-0000-0000-0000CA000000}"/>
    <cellStyle name="標準 40" xfId="204" xr:uid="{00000000-0005-0000-0000-0000CB000000}"/>
    <cellStyle name="標準 41" xfId="205" xr:uid="{00000000-0005-0000-0000-0000CC000000}"/>
    <cellStyle name="標準 42" xfId="206" xr:uid="{00000000-0005-0000-0000-0000CD000000}"/>
    <cellStyle name="標準 43" xfId="207" xr:uid="{00000000-0005-0000-0000-0000CE000000}"/>
    <cellStyle name="標準 44" xfId="208" xr:uid="{00000000-0005-0000-0000-0000CF000000}"/>
    <cellStyle name="標準 45" xfId="209" xr:uid="{00000000-0005-0000-0000-0000D0000000}"/>
    <cellStyle name="標準 46" xfId="210" xr:uid="{00000000-0005-0000-0000-0000D1000000}"/>
    <cellStyle name="標準 47" xfId="211" xr:uid="{00000000-0005-0000-0000-0000D2000000}"/>
    <cellStyle name="標準 48" xfId="212" xr:uid="{00000000-0005-0000-0000-0000D3000000}"/>
    <cellStyle name="標準 49" xfId="213" xr:uid="{00000000-0005-0000-0000-0000D4000000}"/>
    <cellStyle name="標準 5" xfId="11" xr:uid="{00000000-0005-0000-0000-0000D5000000}"/>
    <cellStyle name="標準 50" xfId="214" xr:uid="{00000000-0005-0000-0000-0000D6000000}"/>
    <cellStyle name="標準 51" xfId="215" xr:uid="{00000000-0005-0000-0000-0000D7000000}"/>
    <cellStyle name="標準 52" xfId="216" xr:uid="{00000000-0005-0000-0000-0000D8000000}"/>
    <cellStyle name="標準 53" xfId="217" xr:uid="{00000000-0005-0000-0000-0000D9000000}"/>
    <cellStyle name="標準 54" xfId="218" xr:uid="{00000000-0005-0000-0000-0000DA000000}"/>
    <cellStyle name="標準 55" xfId="219" xr:uid="{00000000-0005-0000-0000-0000DB000000}"/>
    <cellStyle name="標準 56" xfId="220" xr:uid="{00000000-0005-0000-0000-0000DC000000}"/>
    <cellStyle name="標準 57" xfId="221" xr:uid="{00000000-0005-0000-0000-0000DD000000}"/>
    <cellStyle name="標準 58" xfId="222" xr:uid="{00000000-0005-0000-0000-0000DE000000}"/>
    <cellStyle name="標準 59" xfId="223" xr:uid="{00000000-0005-0000-0000-0000DF000000}"/>
    <cellStyle name="標準 6" xfId="19" xr:uid="{00000000-0005-0000-0000-0000E0000000}"/>
    <cellStyle name="標準 60" xfId="224" xr:uid="{00000000-0005-0000-0000-0000E1000000}"/>
    <cellStyle name="標準 61" xfId="225" xr:uid="{00000000-0005-0000-0000-0000E2000000}"/>
    <cellStyle name="標準 62" xfId="226" xr:uid="{00000000-0005-0000-0000-0000E3000000}"/>
    <cellStyle name="標準 63" xfId="227" xr:uid="{00000000-0005-0000-0000-0000E4000000}"/>
    <cellStyle name="標準 64" xfId="228" xr:uid="{00000000-0005-0000-0000-0000E5000000}"/>
    <cellStyle name="標準 65" xfId="229" xr:uid="{00000000-0005-0000-0000-0000E6000000}"/>
    <cellStyle name="標準 66" xfId="230" xr:uid="{00000000-0005-0000-0000-0000E7000000}"/>
    <cellStyle name="標準 67" xfId="231" xr:uid="{00000000-0005-0000-0000-0000E8000000}"/>
    <cellStyle name="標準 68" xfId="232" xr:uid="{00000000-0005-0000-0000-0000E9000000}"/>
    <cellStyle name="標準 69" xfId="233" xr:uid="{00000000-0005-0000-0000-0000EA000000}"/>
    <cellStyle name="標準 7" xfId="20" xr:uid="{00000000-0005-0000-0000-0000EB000000}"/>
    <cellStyle name="標準 70" xfId="234" xr:uid="{00000000-0005-0000-0000-0000EC000000}"/>
    <cellStyle name="標準 71" xfId="235" xr:uid="{00000000-0005-0000-0000-0000ED000000}"/>
    <cellStyle name="標準 72" xfId="236" xr:uid="{00000000-0005-0000-0000-0000EE000000}"/>
    <cellStyle name="標準 73" xfId="237" xr:uid="{00000000-0005-0000-0000-0000EF000000}"/>
    <cellStyle name="標準 74" xfId="238" xr:uid="{00000000-0005-0000-0000-0000F0000000}"/>
    <cellStyle name="標準 75" xfId="239" xr:uid="{00000000-0005-0000-0000-0000F1000000}"/>
    <cellStyle name="標準 76" xfId="240" xr:uid="{00000000-0005-0000-0000-0000F2000000}"/>
    <cellStyle name="標準 77" xfId="241" xr:uid="{00000000-0005-0000-0000-0000F3000000}"/>
    <cellStyle name="標準 78" xfId="242" xr:uid="{00000000-0005-0000-0000-0000F4000000}"/>
    <cellStyle name="標準 79" xfId="243" xr:uid="{00000000-0005-0000-0000-0000F5000000}"/>
    <cellStyle name="標準 8" xfId="244" xr:uid="{00000000-0005-0000-0000-0000F6000000}"/>
    <cellStyle name="標準 80" xfId="245" xr:uid="{00000000-0005-0000-0000-0000F7000000}"/>
    <cellStyle name="標準 81" xfId="246" xr:uid="{00000000-0005-0000-0000-0000F8000000}"/>
    <cellStyle name="標準 82" xfId="247" xr:uid="{00000000-0005-0000-0000-0000F9000000}"/>
    <cellStyle name="標準 83" xfId="248" xr:uid="{00000000-0005-0000-0000-0000FA000000}"/>
    <cellStyle name="標準 84" xfId="249" xr:uid="{00000000-0005-0000-0000-0000FB000000}"/>
    <cellStyle name="標準 85" xfId="250" xr:uid="{00000000-0005-0000-0000-0000FC000000}"/>
    <cellStyle name="標準 86" xfId="251" xr:uid="{00000000-0005-0000-0000-0000FD000000}"/>
    <cellStyle name="標準 87" xfId="252" xr:uid="{00000000-0005-0000-0000-0000FE000000}"/>
    <cellStyle name="標準 88" xfId="253" xr:uid="{00000000-0005-0000-0000-0000FF000000}"/>
    <cellStyle name="標準 89" xfId="254" xr:uid="{00000000-0005-0000-0000-000000010000}"/>
    <cellStyle name="標準 9" xfId="255" xr:uid="{00000000-0005-0000-0000-000001010000}"/>
    <cellStyle name="標準 90" xfId="256" xr:uid="{00000000-0005-0000-0000-000002010000}"/>
    <cellStyle name="標準 91" xfId="257" xr:uid="{00000000-0005-0000-0000-000003010000}"/>
    <cellStyle name="標準 92" xfId="258" xr:uid="{00000000-0005-0000-0000-000004010000}"/>
    <cellStyle name="標準 93" xfId="259" xr:uid="{00000000-0005-0000-0000-000005010000}"/>
    <cellStyle name="標準 94" xfId="260" xr:uid="{00000000-0005-0000-0000-000006010000}"/>
    <cellStyle name="標準 95" xfId="261" xr:uid="{00000000-0005-0000-0000-000007010000}"/>
    <cellStyle name="標準 96" xfId="262" xr:uid="{00000000-0005-0000-0000-000008010000}"/>
    <cellStyle name="標準 97" xfId="263" xr:uid="{00000000-0005-0000-0000-000009010000}"/>
    <cellStyle name="標準 98" xfId="264" xr:uid="{00000000-0005-0000-0000-00000A010000}"/>
    <cellStyle name="標準 99" xfId="265" xr:uid="{00000000-0005-0000-0000-00000B010000}"/>
    <cellStyle name="良い 2" xfId="266" xr:uid="{00000000-0005-0000-0000-00000C010000}"/>
    <cellStyle name="良い 3" xfId="267" xr:uid="{00000000-0005-0000-0000-00000D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F74DE-1873-42E2-B52B-51022C38DE88}">
  <dimension ref="A1:A21"/>
  <sheetViews>
    <sheetView tabSelected="1" zoomScale="115" zoomScaleNormal="115" workbookViewId="0">
      <selection activeCell="F27" sqref="F27"/>
    </sheetView>
  </sheetViews>
  <sheetFormatPr defaultRowHeight="13.5"/>
  <sheetData>
    <row r="1" spans="1:1">
      <c r="A1" t="s">
        <v>351</v>
      </c>
    </row>
    <row r="2" spans="1:1">
      <c r="A2" s="223" t="s">
        <v>353</v>
      </c>
    </row>
    <row r="3" spans="1:1">
      <c r="A3" s="223" t="s">
        <v>354</v>
      </c>
    </row>
    <row r="4" spans="1:1">
      <c r="A4" s="223" t="s">
        <v>355</v>
      </c>
    </row>
    <row r="5" spans="1:1">
      <c r="A5" s="223" t="s">
        <v>356</v>
      </c>
    </row>
    <row r="6" spans="1:1">
      <c r="A6" s="223" t="s">
        <v>357</v>
      </c>
    </row>
    <row r="7" spans="1:1">
      <c r="A7" s="223" t="s">
        <v>358</v>
      </c>
    </row>
    <row r="8" spans="1:1">
      <c r="A8" s="223" t="s">
        <v>359</v>
      </c>
    </row>
    <row r="9" spans="1:1">
      <c r="A9" s="223" t="s">
        <v>360</v>
      </c>
    </row>
    <row r="10" spans="1:1">
      <c r="A10" s="223" t="s">
        <v>361</v>
      </c>
    </row>
    <row r="11" spans="1:1">
      <c r="A11" s="223" t="s">
        <v>371</v>
      </c>
    </row>
    <row r="12" spans="1:1">
      <c r="A12" s="223" t="s">
        <v>362</v>
      </c>
    </row>
    <row r="13" spans="1:1">
      <c r="A13" s="223" t="s">
        <v>363</v>
      </c>
    </row>
    <row r="14" spans="1:1">
      <c r="A14" s="223" t="s">
        <v>364</v>
      </c>
    </row>
    <row r="15" spans="1:1">
      <c r="A15" s="223" t="s">
        <v>205</v>
      </c>
    </row>
    <row r="16" spans="1:1">
      <c r="A16" s="223" t="s">
        <v>365</v>
      </c>
    </row>
    <row r="17" spans="1:1">
      <c r="A17" s="223" t="s">
        <v>366</v>
      </c>
    </row>
    <row r="18" spans="1:1">
      <c r="A18" s="223" t="s">
        <v>367</v>
      </c>
    </row>
    <row r="19" spans="1:1">
      <c r="A19" s="223" t="s">
        <v>368</v>
      </c>
    </row>
    <row r="20" spans="1:1">
      <c r="A20" s="223" t="s">
        <v>369</v>
      </c>
    </row>
    <row r="21" spans="1:1">
      <c r="A21" s="223" t="s">
        <v>370</v>
      </c>
    </row>
  </sheetData>
  <phoneticPr fontId="2"/>
  <hyperlinks>
    <hyperlink ref="A2" location="'9-1'!A1" display="9-1. 環境衛生関係等業種別件数" xr:uid="{12FC8830-F67A-4D02-998B-E23A215A6397}"/>
    <hyperlink ref="A3" location="'9-2'!A1" display="9-2. 食品衛生関係営業状況" xr:uid="{2BC47DE0-FF43-40FD-A2A9-0E4B790B5BF1}"/>
    <hyperlink ref="A4" location="'9-3'!A1" display="9-3. 犬の登録・苦情・咬傷事故" xr:uid="{C65D3621-D182-45EC-A4BD-1B29F49DA794}"/>
    <hyperlink ref="A5" location="'9-4(1)'!A1" display="9-4. ごみ処理の状況　（1）ごみ排出量" xr:uid="{9F9CCDB0-EC46-4C22-BDCE-FCBE4B81D812}"/>
    <hyperlink ref="A6" location="'9-4(2)'!A1" display="9-4. ごみ処理の状況　（2）処理方法" xr:uid="{0EC527E5-F941-4598-9885-DDD49EC367F5}"/>
    <hyperlink ref="A7" location="'9-5'!A1" display="9-5. 家庭系ごみの状況" xr:uid="{4F367174-CDF4-4F8E-879C-92A39942B0FA}"/>
    <hyperlink ref="A8" location="'9-6'!A1" display="9-6. し尿処理状況" xr:uid="{08F5636F-FC99-4580-BD91-568DBDE25106}"/>
    <hyperlink ref="A9" location="'9-7'!A1" display="9-7. くみ取り人口・世帯" xr:uid="{8F1DEAEC-A871-48E2-AABE-C3D9C7DDB6C5}"/>
    <hyperlink ref="A10" location="'9-8'!A1" display="9-8. 浄化槽設置状況" xr:uid="{40690F94-33B8-4166-8FF5-EBB6A333EE53}"/>
    <hyperlink ref="A11" location="'9-9'!A1" display="9-9. 東埼玉資源環境組合の概要　（1）施設所在地" xr:uid="{04F62E51-9F08-496C-AB4F-C7FF0347F6D8}"/>
    <hyperlink ref="A12" location="'9-10'!A1" display="9-10. ごみ搬入状況" xr:uid="{9CB4FAD1-8D0F-4629-899D-FE74FDDACC9D}"/>
    <hyperlink ref="A13" location="'9-11'!A1" display="9-11. し尿搬入状況" xr:uid="{1BE1CE4A-3BB3-4685-8B46-25F1DCEC5D2B}"/>
    <hyperlink ref="A14" location="'9-12'!A1" display="9-12. 会計決算" xr:uid="{939F1D6B-B1DD-42E5-AE97-9FD3DCFABC66}"/>
    <hyperlink ref="A15" location="'9-13'!A1" display="9-13. 年度別決算額及び市町別分担金" xr:uid="{09442140-381E-4523-9B5E-4CD7F565B06C}"/>
    <hyperlink ref="A16" location="'9-14'!A1" display="9-14. ごみ・し尿処理経費" xr:uid="{BE53C00F-C472-4EF6-B9DC-75BCEF13A7FF}"/>
    <hyperlink ref="A17" location="'9-15'!A1" display="9-15. 公害関係苦情受理件数" xr:uid="{8B7535FB-E157-4342-878B-3991555B72A0}"/>
    <hyperlink ref="A18" location="'9-16'!A1" display="9-16. 公害関係特定施設・指定施設数" xr:uid="{C72C0C8B-FE1E-485C-85FD-EAF457D2DD28}"/>
    <hyperlink ref="A19" location="'9-17'!A1" display="9-17. 大気環境測定値" xr:uid="{27752F99-5296-4302-83A2-18FBF2AB2581}"/>
    <hyperlink ref="A20" location="'9-18'!A1" display="9-18. 市内主要河川の透視度・ｐＨ・ＢＯＤ・ＣＯＤ・ＳＳ・ＤＯ値" xr:uid="{5E98A99D-4981-4DF5-B400-B2F78270C7DD}"/>
    <hyperlink ref="A21" location="'9-19'!A1" display="9-19. 市内水準測量点別地盤変動状況" xr:uid="{DEE2007E-7CBA-4AE6-8787-B707A7189EF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0B434-4BB9-4E79-AB9E-6088144B7ABC}">
  <sheetPr codeName="Sheet9"/>
  <dimension ref="A1:E10"/>
  <sheetViews>
    <sheetView zoomScale="110" zoomScaleNormal="110" workbookViewId="0"/>
  </sheetViews>
  <sheetFormatPr defaultColWidth="12.125" defaultRowHeight="15" customHeight="1"/>
  <cols>
    <col min="1" max="1" width="11.125" style="27" customWidth="1"/>
    <col min="2" max="5" width="18.625" style="27" customWidth="1"/>
    <col min="6" max="16384" width="12.125" style="27"/>
  </cols>
  <sheetData>
    <row r="1" spans="1:5" ht="15" customHeight="1">
      <c r="A1" s="224" t="s">
        <v>352</v>
      </c>
    </row>
    <row r="3" spans="1:5" ht="15" customHeight="1">
      <c r="A3" s="26" t="s">
        <v>91</v>
      </c>
    </row>
    <row r="4" spans="1:5" ht="15" customHeight="1">
      <c r="A4" s="3" t="s">
        <v>92</v>
      </c>
      <c r="E4" s="5" t="s">
        <v>93</v>
      </c>
    </row>
    <row r="5" spans="1:5" ht="15" customHeight="1">
      <c r="A5" s="241" t="s">
        <v>94</v>
      </c>
      <c r="B5" s="239" t="s">
        <v>95</v>
      </c>
      <c r="C5" s="237"/>
      <c r="D5" s="241"/>
      <c r="E5" s="243" t="s">
        <v>80</v>
      </c>
    </row>
    <row r="6" spans="1:5" ht="15" customHeight="1">
      <c r="A6" s="242"/>
      <c r="B6" s="44" t="s">
        <v>96</v>
      </c>
      <c r="C6" s="44" t="s">
        <v>97</v>
      </c>
      <c r="D6" s="28" t="s">
        <v>98</v>
      </c>
      <c r="E6" s="244"/>
    </row>
    <row r="7" spans="1:5" ht="15" customHeight="1">
      <c r="A7" s="30" t="s">
        <v>99</v>
      </c>
      <c r="B7" s="14">
        <v>20278</v>
      </c>
      <c r="C7" s="14">
        <v>892</v>
      </c>
      <c r="D7" s="14">
        <v>13</v>
      </c>
      <c r="E7" s="17">
        <f t="shared" ref="E7:E8" si="0">SUM(B7:D7)</f>
        <v>21183</v>
      </c>
    </row>
    <row r="8" spans="1:5" ht="15" customHeight="1">
      <c r="A8" s="30">
        <v>6</v>
      </c>
      <c r="B8" s="14">
        <v>19707</v>
      </c>
      <c r="C8" s="14">
        <v>875</v>
      </c>
      <c r="D8" s="14">
        <v>14</v>
      </c>
      <c r="E8" s="17">
        <f t="shared" si="0"/>
        <v>20596</v>
      </c>
    </row>
    <row r="9" spans="1:5" ht="15" customHeight="1">
      <c r="A9" s="30">
        <v>7</v>
      </c>
      <c r="B9" s="14">
        <v>20421</v>
      </c>
      <c r="C9" s="14">
        <v>885</v>
      </c>
      <c r="D9" s="14">
        <v>14</v>
      </c>
      <c r="E9" s="17">
        <f>SUM(B9:D9)</f>
        <v>21320</v>
      </c>
    </row>
    <row r="10" spans="1:5" ht="15" customHeight="1">
      <c r="A10" s="45"/>
      <c r="B10" s="45"/>
      <c r="C10" s="45"/>
      <c r="D10" s="45"/>
      <c r="E10" s="63" t="s">
        <v>100</v>
      </c>
    </row>
  </sheetData>
  <mergeCells count="3">
    <mergeCell ref="A5:A6"/>
    <mergeCell ref="B5:D5"/>
    <mergeCell ref="E5:E6"/>
  </mergeCells>
  <phoneticPr fontId="2"/>
  <hyperlinks>
    <hyperlink ref="A1" location="目次!A1" display="目次へもどる" xr:uid="{CD5D0CDC-47DB-4CC3-B7DC-3E4113B18D54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landscape" cellComments="atEn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15205-AA71-420D-80B0-D06CB00969EB}">
  <sheetPr codeName="Sheet10"/>
  <dimension ref="A1:E35"/>
  <sheetViews>
    <sheetView zoomScale="110" zoomScaleNormal="110" zoomScaleSheetLayoutView="110" workbookViewId="0"/>
  </sheetViews>
  <sheetFormatPr defaultColWidth="9.5" defaultRowHeight="15" customHeight="1"/>
  <cols>
    <col min="1" max="1" width="21.125" style="97" customWidth="1"/>
    <col min="2" max="2" width="16.125" style="97" customWidth="1"/>
    <col min="3" max="3" width="18.625" style="97" customWidth="1"/>
    <col min="4" max="4" width="16.125" style="97" customWidth="1"/>
    <col min="5" max="5" width="13.625" style="97" customWidth="1"/>
    <col min="6" max="16384" width="9.5" style="97"/>
  </cols>
  <sheetData>
    <row r="1" spans="1:5" s="110" customFormat="1" ht="15" customHeight="1">
      <c r="A1" s="225" t="s">
        <v>352</v>
      </c>
    </row>
    <row r="2" spans="1:5" s="110" customFormat="1" ht="15" customHeight="1"/>
    <row r="3" spans="1:5" ht="15" customHeight="1">
      <c r="A3" s="96" t="s">
        <v>101</v>
      </c>
    </row>
    <row r="4" spans="1:5" ht="15" customHeight="1">
      <c r="A4" s="98" t="s">
        <v>102</v>
      </c>
      <c r="B4" s="99"/>
    </row>
    <row r="5" spans="1:5" ht="15" customHeight="1">
      <c r="A5" s="100" t="s">
        <v>103</v>
      </c>
      <c r="B5" s="101" t="s">
        <v>104</v>
      </c>
      <c r="C5" s="102"/>
      <c r="D5" s="103" t="s">
        <v>105</v>
      </c>
      <c r="E5" s="104"/>
    </row>
    <row r="6" spans="1:5" ht="15" customHeight="1">
      <c r="A6" s="246" t="s">
        <v>106</v>
      </c>
      <c r="B6" s="105" t="s">
        <v>104</v>
      </c>
      <c r="D6" s="106" t="s">
        <v>107</v>
      </c>
      <c r="E6" s="107"/>
    </row>
    <row r="7" spans="1:5" ht="15" customHeight="1">
      <c r="A7" s="247"/>
      <c r="B7" s="105" t="s">
        <v>108</v>
      </c>
      <c r="D7" s="109" t="s">
        <v>109</v>
      </c>
      <c r="E7" s="110"/>
    </row>
    <row r="8" spans="1:5" ht="15" customHeight="1">
      <c r="A8" s="246" t="s">
        <v>110</v>
      </c>
      <c r="B8" s="111" t="s">
        <v>111</v>
      </c>
      <c r="C8" s="107"/>
      <c r="D8" s="106" t="s">
        <v>112</v>
      </c>
      <c r="E8" s="107"/>
    </row>
    <row r="9" spans="1:5" ht="15" customHeight="1">
      <c r="A9" s="248"/>
      <c r="B9" s="112" t="s">
        <v>113</v>
      </c>
      <c r="C9" s="113"/>
      <c r="D9" s="114" t="s">
        <v>114</v>
      </c>
      <c r="E9" s="113"/>
    </row>
    <row r="10" spans="1:5" ht="15" customHeight="1">
      <c r="A10" s="108"/>
      <c r="B10" s="115"/>
      <c r="C10" s="115"/>
      <c r="D10" s="110"/>
      <c r="E10" s="116" t="s">
        <v>115</v>
      </c>
    </row>
    <row r="11" spans="1:5" ht="15" customHeight="1">
      <c r="A11" s="110"/>
      <c r="B11" s="115"/>
      <c r="C11" s="109"/>
      <c r="D11" s="109"/>
      <c r="E11" s="109"/>
    </row>
    <row r="12" spans="1:5" ht="15" customHeight="1">
      <c r="A12" s="115" t="s">
        <v>116</v>
      </c>
      <c r="B12" s="117"/>
      <c r="C12" s="117"/>
      <c r="D12" s="117"/>
      <c r="E12" s="117"/>
    </row>
    <row r="13" spans="1:5" ht="15" customHeight="1">
      <c r="A13" s="118" t="s">
        <v>117</v>
      </c>
      <c r="B13" s="119"/>
      <c r="C13" s="119"/>
      <c r="D13" s="119"/>
      <c r="E13" s="119"/>
    </row>
    <row r="14" spans="1:5" ht="15" customHeight="1">
      <c r="A14" s="100" t="s">
        <v>118</v>
      </c>
      <c r="B14" s="249" t="s">
        <v>119</v>
      </c>
      <c r="C14" s="250"/>
      <c r="D14" s="250"/>
      <c r="E14" s="250"/>
    </row>
    <row r="15" spans="1:5" ht="15" customHeight="1">
      <c r="A15" s="120" t="s">
        <v>120</v>
      </c>
      <c r="B15" s="251" t="s">
        <v>121</v>
      </c>
      <c r="C15" s="245"/>
      <c r="D15" s="245"/>
      <c r="E15" s="245"/>
    </row>
    <row r="16" spans="1:5" s="41" customFormat="1" ht="15" customHeight="1">
      <c r="A16" s="121" t="s">
        <v>122</v>
      </c>
      <c r="B16" s="252" t="s">
        <v>123</v>
      </c>
      <c r="C16" s="253"/>
      <c r="D16" s="253"/>
      <c r="E16" s="253"/>
    </row>
    <row r="17" spans="1:5" ht="15" customHeight="1">
      <c r="A17" s="110"/>
      <c r="B17" s="110"/>
      <c r="C17" s="110"/>
      <c r="D17" s="110"/>
      <c r="E17" s="116" t="s">
        <v>115</v>
      </c>
    </row>
    <row r="18" spans="1:5" ht="15" customHeight="1">
      <c r="A18" s="122"/>
      <c r="B18" s="245"/>
      <c r="C18" s="245"/>
      <c r="D18" s="245"/>
      <c r="E18" s="245"/>
    </row>
    <row r="19" spans="1:5" ht="15" customHeight="1">
      <c r="A19" s="110" t="s">
        <v>124</v>
      </c>
      <c r="B19" s="110"/>
      <c r="C19" s="110"/>
      <c r="D19" s="110"/>
    </row>
    <row r="20" spans="1:5" ht="15" customHeight="1">
      <c r="A20" s="109" t="s">
        <v>125</v>
      </c>
      <c r="B20" s="110"/>
      <c r="C20" s="110"/>
      <c r="D20" s="110"/>
    </row>
    <row r="21" spans="1:5" ht="15" customHeight="1">
      <c r="A21" s="123" t="s">
        <v>126</v>
      </c>
      <c r="B21" s="258" t="s">
        <v>127</v>
      </c>
      <c r="C21" s="259"/>
      <c r="D21" s="258" t="s">
        <v>128</v>
      </c>
      <c r="E21" s="260"/>
    </row>
    <row r="22" spans="1:5" ht="15" customHeight="1">
      <c r="A22" s="124" t="s">
        <v>104</v>
      </c>
      <c r="B22" s="254" t="s">
        <v>129</v>
      </c>
      <c r="C22" s="255"/>
      <c r="D22" s="256" t="s">
        <v>130</v>
      </c>
      <c r="E22" s="257"/>
    </row>
    <row r="23" spans="1:5" ht="15" customHeight="1">
      <c r="A23" s="124" t="s">
        <v>131</v>
      </c>
      <c r="B23" s="261" t="s">
        <v>132</v>
      </c>
      <c r="C23" s="262"/>
      <c r="D23" s="263" t="s">
        <v>133</v>
      </c>
      <c r="E23" s="264"/>
    </row>
    <row r="24" spans="1:5" ht="15" customHeight="1">
      <c r="A24" s="125" t="s">
        <v>134</v>
      </c>
      <c r="B24" s="265" t="s">
        <v>135</v>
      </c>
      <c r="C24" s="266"/>
      <c r="D24" s="267" t="s">
        <v>136</v>
      </c>
      <c r="E24" s="268"/>
    </row>
    <row r="25" spans="1:5" ht="15" customHeight="1">
      <c r="A25" s="269"/>
      <c r="B25" s="269"/>
      <c r="C25" s="269"/>
      <c r="D25" s="269"/>
      <c r="E25" s="269"/>
    </row>
    <row r="26" spans="1:5" ht="15" customHeight="1">
      <c r="A26" s="109" t="s">
        <v>137</v>
      </c>
      <c r="B26" s="110"/>
      <c r="C26" s="110"/>
      <c r="D26" s="110"/>
    </row>
    <row r="27" spans="1:5" ht="15" customHeight="1">
      <c r="A27" s="123" t="s">
        <v>126</v>
      </c>
      <c r="B27" s="259" t="s">
        <v>127</v>
      </c>
      <c r="C27" s="270"/>
      <c r="D27" s="270" t="s">
        <v>128</v>
      </c>
      <c r="E27" s="258"/>
    </row>
    <row r="28" spans="1:5" ht="15" customHeight="1">
      <c r="A28" s="124" t="s">
        <v>104</v>
      </c>
      <c r="B28" s="254" t="s">
        <v>138</v>
      </c>
      <c r="C28" s="255"/>
      <c r="D28" s="256" t="s">
        <v>139</v>
      </c>
      <c r="E28" s="257"/>
    </row>
    <row r="29" spans="1:5" ht="12">
      <c r="A29" s="126" t="s">
        <v>108</v>
      </c>
      <c r="B29" s="271" t="s">
        <v>140</v>
      </c>
      <c r="C29" s="272"/>
      <c r="D29" s="263" t="s">
        <v>141</v>
      </c>
      <c r="E29" s="264"/>
    </row>
    <row r="30" spans="1:5" ht="15" customHeight="1">
      <c r="A30" s="107"/>
      <c r="B30" s="127"/>
      <c r="C30" s="106"/>
      <c r="D30" s="106"/>
      <c r="E30" s="106"/>
    </row>
    <row r="31" spans="1:5" ht="15" customHeight="1">
      <c r="A31" s="114" t="s">
        <v>142</v>
      </c>
      <c r="B31" s="113"/>
      <c r="C31" s="113"/>
      <c r="D31" s="113"/>
      <c r="E31" s="99"/>
    </row>
    <row r="32" spans="1:5" ht="15" customHeight="1">
      <c r="A32" s="123" t="s">
        <v>143</v>
      </c>
      <c r="B32" s="258" t="s">
        <v>144</v>
      </c>
      <c r="C32" s="259"/>
      <c r="D32" s="273" t="s">
        <v>145</v>
      </c>
      <c r="E32" s="273"/>
    </row>
    <row r="33" spans="1:5" ht="15" customHeight="1">
      <c r="A33" s="124" t="s">
        <v>146</v>
      </c>
      <c r="B33" s="261" t="s">
        <v>147</v>
      </c>
      <c r="C33" s="262"/>
      <c r="D33" s="274" t="s">
        <v>148</v>
      </c>
      <c r="E33" s="274"/>
    </row>
    <row r="34" spans="1:5" ht="15" customHeight="1">
      <c r="A34" s="124" t="s">
        <v>149</v>
      </c>
      <c r="B34" s="261"/>
      <c r="C34" s="262"/>
      <c r="D34" s="274" t="s">
        <v>150</v>
      </c>
      <c r="E34" s="274"/>
    </row>
    <row r="35" spans="1:5" ht="15" customHeight="1">
      <c r="A35" s="107" t="s">
        <v>151</v>
      </c>
      <c r="B35" s="128"/>
      <c r="C35" s="127"/>
      <c r="D35" s="128"/>
      <c r="E35" s="129" t="s">
        <v>115</v>
      </c>
    </row>
  </sheetData>
  <mergeCells count="26">
    <mergeCell ref="B29:C29"/>
    <mergeCell ref="D29:E29"/>
    <mergeCell ref="B32:C32"/>
    <mergeCell ref="D32:E32"/>
    <mergeCell ref="B33:C34"/>
    <mergeCell ref="D33:E33"/>
    <mergeCell ref="D34:E34"/>
    <mergeCell ref="B28:C28"/>
    <mergeCell ref="D28:E28"/>
    <mergeCell ref="B21:C21"/>
    <mergeCell ref="D21:E21"/>
    <mergeCell ref="B22:C22"/>
    <mergeCell ref="D22:E22"/>
    <mergeCell ref="B23:C23"/>
    <mergeCell ref="D23:E23"/>
    <mergeCell ref="B24:C24"/>
    <mergeCell ref="D24:E24"/>
    <mergeCell ref="A25:E25"/>
    <mergeCell ref="B27:C27"/>
    <mergeCell ref="D27:E27"/>
    <mergeCell ref="B18:E18"/>
    <mergeCell ref="A6:A7"/>
    <mergeCell ref="A8:A9"/>
    <mergeCell ref="B14:E14"/>
    <mergeCell ref="B15:E15"/>
    <mergeCell ref="B16:E16"/>
  </mergeCells>
  <phoneticPr fontId="2"/>
  <hyperlinks>
    <hyperlink ref="A1" location="目次!A1" display="目次へもどる" xr:uid="{C774D0E9-7F9A-4770-AB11-72C69D5A9900}"/>
  </hyperlinks>
  <printOptions horizontalCentered="1"/>
  <pageMargins left="0.74803149606299202" right="0.74803149606299202" top="0.78740157480314998" bottom="0.78740157480314998" header="0.511811023622047" footer="0.511811023622047"/>
  <pageSetup paperSize="9" scale="90" orientation="portrait" cellComments="atEn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C599B-685F-4698-A989-9987FEB3F195}">
  <sheetPr codeName="Sheet11"/>
  <dimension ref="A1:F12"/>
  <sheetViews>
    <sheetView zoomScale="110" zoomScaleNormal="110" zoomScaleSheetLayoutView="100" workbookViewId="0"/>
  </sheetViews>
  <sheetFormatPr defaultColWidth="9.5" defaultRowHeight="15" customHeight="1"/>
  <cols>
    <col min="1" max="1" width="11.125" style="27" customWidth="1"/>
    <col min="2" max="6" width="15" style="27" customWidth="1"/>
    <col min="7" max="16384" width="9.5" style="27"/>
  </cols>
  <sheetData>
    <row r="1" spans="1:6" ht="15" customHeight="1">
      <c r="A1" s="224" t="s">
        <v>352</v>
      </c>
    </row>
    <row r="3" spans="1:6" ht="15" customHeight="1">
      <c r="A3" s="26" t="s">
        <v>152</v>
      </c>
    </row>
    <row r="4" spans="1:6" ht="15" customHeight="1">
      <c r="F4" s="5" t="s">
        <v>153</v>
      </c>
    </row>
    <row r="5" spans="1:6" ht="30" customHeight="1">
      <c r="A5" s="42" t="s">
        <v>154</v>
      </c>
      <c r="B5" s="130" t="s">
        <v>155</v>
      </c>
      <c r="C5" s="43" t="s">
        <v>156</v>
      </c>
      <c r="D5" s="130" t="s">
        <v>157</v>
      </c>
      <c r="E5" s="131" t="s">
        <v>158</v>
      </c>
      <c r="F5" s="130" t="s">
        <v>159</v>
      </c>
    </row>
    <row r="6" spans="1:6" ht="15" customHeight="1">
      <c r="A6" s="132" t="s">
        <v>160</v>
      </c>
      <c r="B6" s="56">
        <v>311</v>
      </c>
      <c r="C6" s="14">
        <v>238331</v>
      </c>
      <c r="D6" s="14">
        <v>766</v>
      </c>
      <c r="E6" s="14">
        <v>86257</v>
      </c>
      <c r="F6" s="14">
        <v>277</v>
      </c>
    </row>
    <row r="7" spans="1:6" ht="15" customHeight="1">
      <c r="A7" s="33" t="s">
        <v>19</v>
      </c>
      <c r="B7" s="56">
        <v>310</v>
      </c>
      <c r="C7" s="14">
        <v>229165</v>
      </c>
      <c r="D7" s="14">
        <v>739</v>
      </c>
      <c r="E7" s="14">
        <v>82571</v>
      </c>
      <c r="F7" s="14">
        <v>266</v>
      </c>
    </row>
    <row r="8" spans="1:6" ht="15" customHeight="1">
      <c r="A8" s="34" t="s">
        <v>20</v>
      </c>
      <c r="B8" s="133">
        <v>310</v>
      </c>
      <c r="C8" s="20">
        <v>226761</v>
      </c>
      <c r="D8" s="20">
        <v>731</v>
      </c>
      <c r="E8" s="20">
        <v>81429</v>
      </c>
      <c r="F8" s="20">
        <v>263</v>
      </c>
    </row>
    <row r="9" spans="1:6" ht="15" customHeight="1">
      <c r="A9" s="134" t="s">
        <v>161</v>
      </c>
      <c r="B9" s="134"/>
      <c r="C9" s="134"/>
      <c r="D9" s="134"/>
      <c r="E9" s="134"/>
      <c r="F9" s="38" t="s">
        <v>115</v>
      </c>
    </row>
    <row r="10" spans="1:6" ht="15" customHeight="1">
      <c r="A10" s="135" t="s">
        <v>162</v>
      </c>
      <c r="B10" s="135"/>
      <c r="C10" s="135"/>
      <c r="D10" s="135"/>
      <c r="E10" s="135"/>
      <c r="F10" s="135"/>
    </row>
    <row r="11" spans="1:6" ht="15" customHeight="1">
      <c r="A11" s="135" t="s">
        <v>163</v>
      </c>
      <c r="B11" s="135"/>
      <c r="C11" s="135"/>
      <c r="D11" s="135"/>
      <c r="E11" s="135"/>
      <c r="F11" s="135"/>
    </row>
    <row r="12" spans="1:6" ht="15" customHeight="1">
      <c r="A12" s="135" t="s">
        <v>164</v>
      </c>
      <c r="B12" s="135"/>
      <c r="C12" s="135"/>
      <c r="D12" s="135"/>
      <c r="E12" s="135"/>
      <c r="F12" s="135"/>
    </row>
  </sheetData>
  <phoneticPr fontId="2"/>
  <hyperlinks>
    <hyperlink ref="A1" location="目次!A1" display="目次へもどる" xr:uid="{44837A4A-4997-4D52-97A4-F6A848AE328E}"/>
  </hyperlinks>
  <printOptions horizontalCentered="1"/>
  <pageMargins left="0.74803149606299202" right="0.74803149606299202" top="0.78740157480314998" bottom="0.78740157480314998" header="0.511811023622047" footer="0.511811023622047"/>
  <pageSetup paperSize="9" scale="90" orientation="portrait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69DFB-4F06-442C-A3C3-397BCE8E1FEC}">
  <sheetPr codeName="Sheet12"/>
  <dimension ref="A1:F9"/>
  <sheetViews>
    <sheetView zoomScale="110" zoomScaleNormal="110" zoomScaleSheetLayoutView="100" workbookViewId="0"/>
  </sheetViews>
  <sheetFormatPr defaultColWidth="9.5" defaultRowHeight="15" customHeight="1"/>
  <cols>
    <col min="1" max="1" width="11.125" style="27" customWidth="1"/>
    <col min="2" max="6" width="15" style="27" customWidth="1"/>
    <col min="7" max="16384" width="9.5" style="27"/>
  </cols>
  <sheetData>
    <row r="1" spans="1:6" ht="15" customHeight="1">
      <c r="A1" s="224" t="s">
        <v>352</v>
      </c>
    </row>
    <row r="3" spans="1:6" ht="15" customHeight="1">
      <c r="A3" s="26" t="s">
        <v>165</v>
      </c>
    </row>
    <row r="4" spans="1:6" ht="15" customHeight="1">
      <c r="F4" s="5" t="s">
        <v>166</v>
      </c>
    </row>
    <row r="5" spans="1:6" ht="30" customHeight="1">
      <c r="A5" s="42" t="s">
        <v>154</v>
      </c>
      <c r="B5" s="43" t="s">
        <v>155</v>
      </c>
      <c r="C5" s="43" t="s">
        <v>167</v>
      </c>
      <c r="D5" s="130" t="s">
        <v>157</v>
      </c>
      <c r="E5" s="130" t="s">
        <v>168</v>
      </c>
      <c r="F5" s="130" t="s">
        <v>159</v>
      </c>
    </row>
    <row r="6" spans="1:6" ht="15" customHeight="1">
      <c r="A6" s="132" t="s">
        <v>18</v>
      </c>
      <c r="B6" s="56">
        <v>295</v>
      </c>
      <c r="C6" s="14">
        <v>74507</v>
      </c>
      <c r="D6" s="14">
        <v>253</v>
      </c>
      <c r="E6" s="14">
        <v>28829</v>
      </c>
      <c r="F6" s="14">
        <v>98</v>
      </c>
    </row>
    <row r="7" spans="1:6" ht="15" customHeight="1">
      <c r="A7" s="33" t="s">
        <v>19</v>
      </c>
      <c r="B7" s="56">
        <v>296</v>
      </c>
      <c r="C7" s="14">
        <v>73091</v>
      </c>
      <c r="D7" s="14">
        <v>247</v>
      </c>
      <c r="E7" s="14">
        <v>27766</v>
      </c>
      <c r="F7" s="14">
        <v>94</v>
      </c>
    </row>
    <row r="8" spans="1:6" ht="15" customHeight="1">
      <c r="A8" s="33" t="s">
        <v>20</v>
      </c>
      <c r="B8" s="56">
        <v>294</v>
      </c>
      <c r="C8" s="14">
        <v>72214</v>
      </c>
      <c r="D8" s="14">
        <v>246</v>
      </c>
      <c r="E8" s="14">
        <v>27609</v>
      </c>
      <c r="F8" s="14">
        <v>94</v>
      </c>
    </row>
    <row r="9" spans="1:6" ht="15" customHeight="1">
      <c r="A9" s="136" t="s">
        <v>169</v>
      </c>
      <c r="B9" s="136"/>
      <c r="C9" s="136"/>
      <c r="D9" s="136"/>
      <c r="E9" s="45"/>
      <c r="F9" s="63" t="s">
        <v>115</v>
      </c>
    </row>
  </sheetData>
  <phoneticPr fontId="2"/>
  <hyperlinks>
    <hyperlink ref="A1" location="目次!A1" display="目次へもどる" xr:uid="{D8AA966A-FDA2-4844-9A90-E7110AA9B486}"/>
  </hyperlinks>
  <printOptions horizontalCentered="1"/>
  <pageMargins left="0.74803149606299202" right="0.74803149606299202" top="0.78740157480314998" bottom="0.78740157480314998" header="0.511811023622047" footer="0.511811023622047"/>
  <pageSetup paperSize="9" scale="90" orientation="portrait" cellComments="atEn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2F0C0-3899-4072-8236-B2E7E3EB56EE}">
  <sheetPr codeName="Sheet13"/>
  <dimension ref="A1:H14"/>
  <sheetViews>
    <sheetView zoomScale="110" zoomScaleNormal="110" zoomScaleSheetLayoutView="100" workbookViewId="0"/>
  </sheetViews>
  <sheetFormatPr defaultColWidth="9.875" defaultRowHeight="15" customHeight="1"/>
  <cols>
    <col min="1" max="1" width="2.5" style="134" customWidth="1"/>
    <col min="2" max="2" width="16.875" style="134" customWidth="1"/>
    <col min="3" max="3" width="13.625" style="134" customWidth="1"/>
    <col min="4" max="4" width="10" style="134" customWidth="1"/>
    <col min="5" max="5" width="2.5" style="134" customWidth="1"/>
    <col min="6" max="6" width="16.875" style="134" customWidth="1"/>
    <col min="7" max="7" width="13.625" style="134" customWidth="1"/>
    <col min="8" max="8" width="10" style="134" customWidth="1"/>
    <col min="9" max="16384" width="9.875" style="134"/>
  </cols>
  <sheetData>
    <row r="1" spans="1:8" ht="15" customHeight="1">
      <c r="A1" s="224" t="s">
        <v>352</v>
      </c>
    </row>
    <row r="3" spans="1:8" ht="15" customHeight="1">
      <c r="A3" s="137" t="s">
        <v>170</v>
      </c>
    </row>
    <row r="4" spans="1:8" ht="15" customHeight="1">
      <c r="A4" s="275" t="s">
        <v>171</v>
      </c>
      <c r="B4" s="275"/>
      <c r="H4" s="138" t="s">
        <v>172</v>
      </c>
    </row>
    <row r="5" spans="1:8" ht="15" customHeight="1">
      <c r="A5" s="276" t="s">
        <v>173</v>
      </c>
      <c r="B5" s="276"/>
      <c r="C5" s="139" t="s">
        <v>174</v>
      </c>
      <c r="D5" s="140" t="s">
        <v>175</v>
      </c>
      <c r="E5" s="277" t="s">
        <v>176</v>
      </c>
      <c r="F5" s="276"/>
      <c r="G5" s="139" t="s">
        <v>174</v>
      </c>
      <c r="H5" s="139" t="s">
        <v>175</v>
      </c>
    </row>
    <row r="6" spans="1:8" ht="15" customHeight="1">
      <c r="A6" s="141" t="s">
        <v>177</v>
      </c>
      <c r="B6" s="142" t="s">
        <v>178</v>
      </c>
      <c r="C6" s="143">
        <v>5000000</v>
      </c>
      <c r="D6" s="144">
        <f t="shared" ref="D6:D12" si="0">C6/$C$13</f>
        <v>0.61993659040578697</v>
      </c>
      <c r="E6" s="145" t="s">
        <v>177</v>
      </c>
      <c r="F6" s="142" t="s">
        <v>179</v>
      </c>
      <c r="G6" s="143">
        <v>28246</v>
      </c>
      <c r="H6" s="144">
        <f>ROUND(G6/$G$13,3)</f>
        <v>4.0000000000000001E-3</v>
      </c>
    </row>
    <row r="7" spans="1:8" ht="15" customHeight="1">
      <c r="A7" s="141" t="s">
        <v>180</v>
      </c>
      <c r="B7" s="142" t="s">
        <v>181</v>
      </c>
      <c r="C7" s="143">
        <v>1394377</v>
      </c>
      <c r="D7" s="144">
        <f t="shared" si="0"/>
        <v>0.17288506462404998</v>
      </c>
      <c r="E7" s="145" t="s">
        <v>180</v>
      </c>
      <c r="F7" s="142" t="s">
        <v>182</v>
      </c>
      <c r="G7" s="143">
        <v>505172</v>
      </c>
      <c r="H7" s="144">
        <f t="shared" ref="H7:H12" si="1">ROUND(G7/$G$13,3)</f>
        <v>6.5000000000000002E-2</v>
      </c>
    </row>
    <row r="8" spans="1:8" ht="15" customHeight="1">
      <c r="A8" s="141" t="s">
        <v>183</v>
      </c>
      <c r="B8" s="142" t="s">
        <v>184</v>
      </c>
      <c r="C8" s="143">
        <v>1356</v>
      </c>
      <c r="D8" s="144">
        <f t="shared" si="0"/>
        <v>1.6812680331804942E-4</v>
      </c>
      <c r="E8" s="145" t="s">
        <v>183</v>
      </c>
      <c r="F8" s="142" t="s">
        <v>185</v>
      </c>
      <c r="G8" s="143">
        <v>4349066</v>
      </c>
      <c r="H8" s="144">
        <f>ROUNDDOWN(G8/$G$13,3)</f>
        <v>0.55800000000000005</v>
      </c>
    </row>
    <row r="9" spans="1:8" ht="15" customHeight="1">
      <c r="A9" s="141" t="s">
        <v>186</v>
      </c>
      <c r="B9" s="142" t="s">
        <v>187</v>
      </c>
      <c r="C9" s="143">
        <v>1189183</v>
      </c>
      <c r="D9" s="144">
        <f t="shared" si="0"/>
        <v>0.14744361087770499</v>
      </c>
      <c r="E9" s="145" t="s">
        <v>188</v>
      </c>
      <c r="F9" s="142" t="s">
        <v>189</v>
      </c>
      <c r="G9" s="143">
        <v>31028</v>
      </c>
      <c r="H9" s="144">
        <f t="shared" si="1"/>
        <v>4.0000000000000001E-3</v>
      </c>
    </row>
    <row r="10" spans="1:8" ht="15" customHeight="1">
      <c r="A10" s="141" t="s">
        <v>190</v>
      </c>
      <c r="B10" s="142" t="s">
        <v>191</v>
      </c>
      <c r="C10" s="143">
        <v>399348</v>
      </c>
      <c r="D10" s="144">
        <f t="shared" si="0"/>
        <v>4.9514087501074042E-2</v>
      </c>
      <c r="E10" s="145" t="s">
        <v>192</v>
      </c>
      <c r="F10" s="142" t="s">
        <v>193</v>
      </c>
      <c r="G10" s="143">
        <v>1273722</v>
      </c>
      <c r="H10" s="144">
        <f>ROUNDDOWN(G10/$G$13,3)</f>
        <v>0.16300000000000001</v>
      </c>
    </row>
    <row r="11" spans="1:8" ht="15" customHeight="1">
      <c r="A11" s="141" t="s">
        <v>194</v>
      </c>
      <c r="B11" s="142" t="s">
        <v>195</v>
      </c>
      <c r="C11" s="143">
        <v>38877</v>
      </c>
      <c r="D11" s="144">
        <f t="shared" si="0"/>
        <v>4.8202549650411559E-3</v>
      </c>
      <c r="E11" s="145" t="s">
        <v>196</v>
      </c>
      <c r="F11" s="142" t="s">
        <v>197</v>
      </c>
      <c r="G11" s="143">
        <v>1601000</v>
      </c>
      <c r="H11" s="144">
        <f t="shared" si="1"/>
        <v>0.20599999999999999</v>
      </c>
    </row>
    <row r="12" spans="1:8" ht="15" customHeight="1">
      <c r="A12" s="141" t="s">
        <v>198</v>
      </c>
      <c r="B12" s="142" t="s">
        <v>199</v>
      </c>
      <c r="C12" s="143">
        <v>42200</v>
      </c>
      <c r="D12" s="144">
        <f t="shared" si="0"/>
        <v>5.2322648230248413E-3</v>
      </c>
      <c r="E12" s="145" t="s">
        <v>200</v>
      </c>
      <c r="F12" s="142" t="s">
        <v>201</v>
      </c>
      <c r="G12" s="143">
        <v>0</v>
      </c>
      <c r="H12" s="144">
        <f t="shared" si="1"/>
        <v>0</v>
      </c>
    </row>
    <row r="13" spans="1:8" ht="15" customHeight="1">
      <c r="A13" s="278" t="s">
        <v>202</v>
      </c>
      <c r="B13" s="279"/>
      <c r="C13" s="146">
        <f>SUM(C6:C12)</f>
        <v>8065341</v>
      </c>
      <c r="D13" s="147">
        <f>SUM(D6:D12)</f>
        <v>0.99999999999999989</v>
      </c>
      <c r="E13" s="280" t="s">
        <v>203</v>
      </c>
      <c r="F13" s="279"/>
      <c r="G13" s="146">
        <f>SUM(G6:G12)</f>
        <v>7788234</v>
      </c>
      <c r="H13" s="148">
        <f>SUM(H6:H12)</f>
        <v>1</v>
      </c>
    </row>
    <row r="14" spans="1:8" ht="15" customHeight="1">
      <c r="A14" s="134" t="s">
        <v>204</v>
      </c>
      <c r="H14" s="38" t="s">
        <v>115</v>
      </c>
    </row>
  </sheetData>
  <mergeCells count="5">
    <mergeCell ref="A4:B4"/>
    <mergeCell ref="A5:B5"/>
    <mergeCell ref="E5:F5"/>
    <mergeCell ref="A13:B13"/>
    <mergeCell ref="E13:F13"/>
  </mergeCells>
  <phoneticPr fontId="2"/>
  <hyperlinks>
    <hyperlink ref="A1" location="目次!A1" display="目次へもどる" xr:uid="{123DAEBA-9C55-4F94-A01F-9555B2C37923}"/>
  </hyperlinks>
  <printOptions horizontalCentered="1"/>
  <pageMargins left="0.74803149606299202" right="0.74803149606299202" top="0.78740157480314998" bottom="0.78740157480314998" header="0.511811023622047" footer="0.511811023622047"/>
  <pageSetup paperSize="9" scale="90" orientation="portrait" cellComments="atEnd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1F4D1-1460-443B-9896-0E8845FDFB2E}">
  <sheetPr codeName="Sheet14"/>
  <dimension ref="A1:J10"/>
  <sheetViews>
    <sheetView zoomScale="110" zoomScaleNormal="110" zoomScaleSheetLayoutView="110" workbookViewId="0"/>
  </sheetViews>
  <sheetFormatPr defaultColWidth="9.5" defaultRowHeight="15" customHeight="1"/>
  <cols>
    <col min="1" max="1" width="8.625" style="27" customWidth="1"/>
    <col min="2" max="3" width="10" style="27" customWidth="1"/>
    <col min="4" max="4" width="7.5" style="27" customWidth="1"/>
    <col min="5" max="6" width="9.375" style="27" customWidth="1"/>
    <col min="7" max="10" width="8.125" style="27" customWidth="1"/>
    <col min="11" max="16384" width="9.5" style="27"/>
  </cols>
  <sheetData>
    <row r="1" spans="1:10" ht="15" customHeight="1">
      <c r="A1" s="224" t="s">
        <v>352</v>
      </c>
    </row>
    <row r="3" spans="1:10" ht="15" customHeight="1">
      <c r="A3" s="26" t="s">
        <v>205</v>
      </c>
    </row>
    <row r="4" spans="1:10" ht="15" customHeight="1">
      <c r="G4" s="41"/>
      <c r="H4" s="41"/>
      <c r="J4" s="5" t="s">
        <v>206</v>
      </c>
    </row>
    <row r="5" spans="1:10" ht="15" customHeight="1">
      <c r="A5" s="241" t="s">
        <v>3</v>
      </c>
      <c r="B5" s="229" t="s">
        <v>174</v>
      </c>
      <c r="C5" s="229"/>
      <c r="D5" s="230"/>
      <c r="E5" s="281" t="s">
        <v>207</v>
      </c>
      <c r="F5" s="282"/>
      <c r="G5" s="282"/>
      <c r="H5" s="282"/>
      <c r="I5" s="282"/>
      <c r="J5" s="282"/>
    </row>
    <row r="6" spans="1:10" ht="15" customHeight="1">
      <c r="A6" s="242"/>
      <c r="B6" s="28" t="s">
        <v>208</v>
      </c>
      <c r="C6" s="43" t="s">
        <v>209</v>
      </c>
      <c r="D6" s="131" t="s">
        <v>210</v>
      </c>
      <c r="E6" s="83" t="s">
        <v>211</v>
      </c>
      <c r="F6" s="43" t="s">
        <v>212</v>
      </c>
      <c r="G6" s="43" t="s">
        <v>213</v>
      </c>
      <c r="H6" s="43" t="s">
        <v>214</v>
      </c>
      <c r="I6" s="43" t="s">
        <v>215</v>
      </c>
      <c r="J6" s="43" t="s">
        <v>216</v>
      </c>
    </row>
    <row r="7" spans="1:10" ht="15" customHeight="1">
      <c r="A7" s="149" t="s">
        <v>217</v>
      </c>
      <c r="B7" s="150">
        <v>6398088</v>
      </c>
      <c r="C7" s="151">
        <v>6124963</v>
      </c>
      <c r="D7" s="152">
        <v>0.96299999999999997</v>
      </c>
      <c r="E7" s="150">
        <v>985130</v>
      </c>
      <c r="F7" s="151">
        <v>689967</v>
      </c>
      <c r="G7" s="151">
        <v>358804</v>
      </c>
      <c r="H7" s="151">
        <v>487985</v>
      </c>
      <c r="I7" s="151">
        <v>274723</v>
      </c>
      <c r="J7" s="151">
        <v>171391</v>
      </c>
    </row>
    <row r="8" spans="1:10" ht="15" customHeight="1">
      <c r="A8" s="33" t="s">
        <v>19</v>
      </c>
      <c r="B8" s="150">
        <v>7436653</v>
      </c>
      <c r="C8" s="151">
        <v>7037305</v>
      </c>
      <c r="D8" s="152">
        <v>0.95099999999999996</v>
      </c>
      <c r="E8" s="150">
        <v>1052401</v>
      </c>
      <c r="F8" s="151">
        <v>741856</v>
      </c>
      <c r="G8" s="151">
        <v>377940</v>
      </c>
      <c r="H8" s="151">
        <v>518578</v>
      </c>
      <c r="I8" s="151">
        <v>292261</v>
      </c>
      <c r="J8" s="151">
        <v>182964</v>
      </c>
    </row>
    <row r="9" spans="1:10" ht="15" customHeight="1">
      <c r="A9" s="87" t="s">
        <v>20</v>
      </c>
      <c r="B9" s="150">
        <v>8065341</v>
      </c>
      <c r="C9" s="151">
        <v>7788234</v>
      </c>
      <c r="D9" s="152">
        <v>0.96299999999999997</v>
      </c>
      <c r="E9" s="153">
        <v>1654753</v>
      </c>
      <c r="F9" s="151">
        <v>1179773</v>
      </c>
      <c r="G9" s="151">
        <v>600424</v>
      </c>
      <c r="H9" s="151">
        <v>817293</v>
      </c>
      <c r="I9" s="151">
        <v>460262</v>
      </c>
      <c r="J9" s="151">
        <v>287495</v>
      </c>
    </row>
    <row r="10" spans="1:10" ht="15" customHeight="1">
      <c r="A10" s="45"/>
      <c r="B10" s="154"/>
      <c r="C10" s="154"/>
      <c r="D10" s="45"/>
      <c r="E10" s="45"/>
      <c r="F10" s="45"/>
      <c r="G10" s="45"/>
      <c r="H10" s="45"/>
      <c r="I10" s="45"/>
      <c r="J10" s="63" t="s">
        <v>115</v>
      </c>
    </row>
  </sheetData>
  <mergeCells count="3">
    <mergeCell ref="A5:A6"/>
    <mergeCell ref="B5:D5"/>
    <mergeCell ref="E5:J5"/>
  </mergeCells>
  <phoneticPr fontId="2"/>
  <hyperlinks>
    <hyperlink ref="A1" location="目次!A1" display="目次へもどる" xr:uid="{A9D03CCD-D3BC-442C-A9CE-651812D1F020}"/>
  </hyperlinks>
  <printOptions horizontalCentered="1"/>
  <pageMargins left="0.74803149606299202" right="0.74803149606299202" top="0.78740157480314998" bottom="0.78740157480314998" header="0.511811023622047" footer="0.511811023622047"/>
  <pageSetup paperSize="9" scale="90" orientation="portrait" cellComments="atEnd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F2CAA-2A5C-4BAE-A379-8C008B05D570}">
  <sheetPr codeName="Sheet15">
    <pageSetUpPr fitToPage="1"/>
  </sheetPr>
  <dimension ref="A1:I16"/>
  <sheetViews>
    <sheetView zoomScale="110" zoomScaleNormal="110" zoomScaleSheetLayoutView="100" workbookViewId="0"/>
  </sheetViews>
  <sheetFormatPr defaultColWidth="9.5" defaultRowHeight="15" customHeight="1"/>
  <cols>
    <col min="1" max="1" width="11.125" style="156" customWidth="1"/>
    <col min="2" max="3" width="9.375" style="156" customWidth="1"/>
    <col min="4" max="4" width="9.625" style="156" customWidth="1"/>
    <col min="5" max="7" width="9.375" style="156" customWidth="1"/>
    <col min="8" max="8" width="9.625" style="156" customWidth="1"/>
    <col min="9" max="9" width="9.375" style="156" customWidth="1"/>
    <col min="10" max="10" width="9.5" style="156"/>
    <col min="11" max="11" width="25" style="156" customWidth="1"/>
    <col min="12" max="16384" width="9.5" style="156"/>
  </cols>
  <sheetData>
    <row r="1" spans="1:9" ht="15" customHeight="1">
      <c r="A1" s="222" t="s">
        <v>352</v>
      </c>
    </row>
    <row r="3" spans="1:9" ht="15" customHeight="1">
      <c r="A3" s="155" t="s">
        <v>218</v>
      </c>
    </row>
    <row r="5" spans="1:9" ht="15" customHeight="1">
      <c r="A5" s="283" t="s">
        <v>3</v>
      </c>
      <c r="B5" s="286" t="s">
        <v>219</v>
      </c>
      <c r="C5" s="287"/>
      <c r="D5" s="287"/>
      <c r="E5" s="287"/>
      <c r="F5" s="286" t="s">
        <v>220</v>
      </c>
      <c r="G5" s="287"/>
      <c r="H5" s="287"/>
      <c r="I5" s="287"/>
    </row>
    <row r="6" spans="1:9" ht="30" customHeight="1">
      <c r="A6" s="284"/>
      <c r="B6" s="157" t="s">
        <v>221</v>
      </c>
      <c r="C6" s="157" t="s">
        <v>155</v>
      </c>
      <c r="D6" s="157" t="s">
        <v>222</v>
      </c>
      <c r="E6" s="157" t="s">
        <v>223</v>
      </c>
      <c r="F6" s="157" t="s">
        <v>221</v>
      </c>
      <c r="G6" s="157" t="s">
        <v>155</v>
      </c>
      <c r="H6" s="157" t="s">
        <v>222</v>
      </c>
      <c r="I6" s="157" t="s">
        <v>224</v>
      </c>
    </row>
    <row r="7" spans="1:9" ht="15" customHeight="1">
      <c r="A7" s="285"/>
      <c r="B7" s="158" t="s">
        <v>66</v>
      </c>
      <c r="C7" s="158" t="s">
        <v>225</v>
      </c>
      <c r="D7" s="158" t="s">
        <v>66</v>
      </c>
      <c r="E7" s="158" t="s">
        <v>226</v>
      </c>
      <c r="F7" s="158" t="s">
        <v>227</v>
      </c>
      <c r="G7" s="158" t="s">
        <v>225</v>
      </c>
      <c r="H7" s="158" t="s">
        <v>227</v>
      </c>
      <c r="I7" s="158" t="s">
        <v>226</v>
      </c>
    </row>
    <row r="8" spans="1:9" ht="15" customHeight="1">
      <c r="A8" s="159" t="s">
        <v>18</v>
      </c>
      <c r="B8" s="143">
        <v>238331</v>
      </c>
      <c r="C8" s="160">
        <v>311</v>
      </c>
      <c r="D8" s="160">
        <v>766</v>
      </c>
      <c r="E8" s="160">
        <v>18583</v>
      </c>
      <c r="F8" s="160">
        <v>74507</v>
      </c>
      <c r="G8" s="160">
        <v>295</v>
      </c>
      <c r="H8" s="160">
        <v>253</v>
      </c>
      <c r="I8" s="161" t="s">
        <v>228</v>
      </c>
    </row>
    <row r="9" spans="1:9" ht="15" customHeight="1">
      <c r="A9" s="162" t="s">
        <v>19</v>
      </c>
      <c r="B9" s="143">
        <v>229165</v>
      </c>
      <c r="C9" s="160">
        <v>310</v>
      </c>
      <c r="D9" s="160">
        <v>739</v>
      </c>
      <c r="E9" s="160">
        <v>16522</v>
      </c>
      <c r="F9" s="160">
        <v>73091</v>
      </c>
      <c r="G9" s="160">
        <v>296</v>
      </c>
      <c r="H9" s="160">
        <v>247</v>
      </c>
      <c r="I9" s="160">
        <v>4151</v>
      </c>
    </row>
    <row r="10" spans="1:9" ht="15" customHeight="1">
      <c r="A10" s="162" t="s">
        <v>20</v>
      </c>
      <c r="B10" s="143">
        <v>226761</v>
      </c>
      <c r="C10" s="160">
        <v>310</v>
      </c>
      <c r="D10" s="160">
        <v>731</v>
      </c>
      <c r="E10" s="160">
        <v>20175</v>
      </c>
      <c r="F10" s="160">
        <v>72214</v>
      </c>
      <c r="G10" s="160">
        <v>294</v>
      </c>
      <c r="H10" s="160">
        <v>246</v>
      </c>
      <c r="I10" s="163">
        <v>4839</v>
      </c>
    </row>
    <row r="11" spans="1:9" ht="15" customHeight="1">
      <c r="A11" s="136" t="s">
        <v>229</v>
      </c>
      <c r="B11" s="164"/>
      <c r="C11" s="164"/>
      <c r="D11" s="164"/>
      <c r="E11" s="164"/>
      <c r="F11" s="164"/>
      <c r="G11" s="164"/>
      <c r="H11" s="164"/>
      <c r="I11" s="165"/>
    </row>
    <row r="12" spans="1:9" ht="15" customHeight="1">
      <c r="A12" s="156" t="s">
        <v>230</v>
      </c>
    </row>
    <row r="13" spans="1:9" ht="15" customHeight="1">
      <c r="A13" s="156" t="s">
        <v>231</v>
      </c>
    </row>
    <row r="14" spans="1:9" ht="15" customHeight="1">
      <c r="A14" s="156" t="s">
        <v>232</v>
      </c>
    </row>
    <row r="15" spans="1:9" ht="15" customHeight="1">
      <c r="A15" s="156" t="s">
        <v>233</v>
      </c>
      <c r="B15" s="2"/>
      <c r="C15" s="2"/>
      <c r="D15" s="2"/>
      <c r="E15" s="2"/>
      <c r="F15" s="2"/>
      <c r="G15" s="2"/>
      <c r="H15" s="2"/>
      <c r="I15" s="166"/>
    </row>
    <row r="16" spans="1:9" ht="15" customHeight="1">
      <c r="A16" s="167" t="s">
        <v>234</v>
      </c>
      <c r="B16" s="167"/>
      <c r="C16" s="167"/>
      <c r="D16" s="167"/>
      <c r="E16" s="167"/>
      <c r="F16" s="167"/>
      <c r="G16" s="167"/>
      <c r="H16" s="167"/>
      <c r="I16" s="165" t="s">
        <v>115</v>
      </c>
    </row>
  </sheetData>
  <mergeCells count="3">
    <mergeCell ref="A5:A7"/>
    <mergeCell ref="B5:E5"/>
    <mergeCell ref="F5:I5"/>
  </mergeCells>
  <phoneticPr fontId="2"/>
  <hyperlinks>
    <hyperlink ref="A1" location="目次!A1" display="目次へもどる" xr:uid="{9604728C-A3B5-458F-B063-FB422F324D74}"/>
  </hyperlinks>
  <printOptions horizontalCentered="1"/>
  <pageMargins left="0.74803149606299213" right="0.74803149606299213" top="0.78740157480314965" bottom="0.78740157480314965" header="0.51181102362204722" footer="0.51181102362204722"/>
  <pageSetup paperSize="9" scale="91" fitToHeight="0" orientation="portrait" cellComments="atEnd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EBFD1-55B1-4F8E-B214-6909ADDA9E92}">
  <sheetPr codeName="Sheet16"/>
  <dimension ref="A1:J9"/>
  <sheetViews>
    <sheetView zoomScale="110" zoomScaleNormal="110" workbookViewId="0"/>
  </sheetViews>
  <sheetFormatPr defaultColWidth="14.875" defaultRowHeight="15" customHeight="1"/>
  <cols>
    <col min="1" max="1" width="11.125" style="2" customWidth="1"/>
    <col min="2" max="10" width="8.375" style="2" customWidth="1"/>
    <col min="11" max="16384" width="14.875" style="2"/>
  </cols>
  <sheetData>
    <row r="1" spans="1:10" ht="15" customHeight="1">
      <c r="A1" s="222" t="s">
        <v>352</v>
      </c>
    </row>
    <row r="3" spans="1:10" ht="15" customHeight="1">
      <c r="A3" s="1" t="s">
        <v>235</v>
      </c>
    </row>
    <row r="4" spans="1:10" ht="15" customHeight="1">
      <c r="A4" s="3" t="s">
        <v>236</v>
      </c>
      <c r="J4" s="24" t="s">
        <v>2</v>
      </c>
    </row>
    <row r="5" spans="1:10" ht="15" customHeight="1">
      <c r="A5" s="168" t="s">
        <v>3</v>
      </c>
      <c r="B5" s="169" t="s">
        <v>237</v>
      </c>
      <c r="C5" s="170" t="s">
        <v>238</v>
      </c>
      <c r="D5" s="170" t="s">
        <v>239</v>
      </c>
      <c r="E5" s="170" t="s">
        <v>240</v>
      </c>
      <c r="F5" s="168" t="s">
        <v>241</v>
      </c>
      <c r="G5" s="171" t="s">
        <v>242</v>
      </c>
      <c r="H5" s="170" t="s">
        <v>243</v>
      </c>
      <c r="I5" s="170" t="s">
        <v>244</v>
      </c>
      <c r="J5" s="168" t="s">
        <v>245</v>
      </c>
    </row>
    <row r="6" spans="1:10" ht="15" customHeight="1">
      <c r="A6" s="12" t="s">
        <v>18</v>
      </c>
      <c r="B6" s="86">
        <f t="shared" ref="B6:B7" si="0">SUM(C6:J6)</f>
        <v>180</v>
      </c>
      <c r="C6" s="32">
        <v>44</v>
      </c>
      <c r="D6" s="32">
        <v>7</v>
      </c>
      <c r="E6" s="32">
        <v>0</v>
      </c>
      <c r="F6" s="32">
        <v>91</v>
      </c>
      <c r="G6" s="32">
        <v>10</v>
      </c>
      <c r="H6" s="32">
        <v>0</v>
      </c>
      <c r="I6" s="32">
        <v>20</v>
      </c>
      <c r="J6" s="32">
        <v>8</v>
      </c>
    </row>
    <row r="7" spans="1:10" ht="15" customHeight="1">
      <c r="A7" s="16" t="s">
        <v>19</v>
      </c>
      <c r="B7" s="86">
        <f t="shared" si="0"/>
        <v>186</v>
      </c>
      <c r="C7" s="32">
        <v>41</v>
      </c>
      <c r="D7" s="32">
        <v>5</v>
      </c>
      <c r="E7" s="32">
        <v>1</v>
      </c>
      <c r="F7" s="32">
        <v>97</v>
      </c>
      <c r="G7" s="32">
        <v>9</v>
      </c>
      <c r="H7" s="32">
        <v>1</v>
      </c>
      <c r="I7" s="32">
        <v>13</v>
      </c>
      <c r="J7" s="32">
        <v>19</v>
      </c>
    </row>
    <row r="8" spans="1:10" ht="15" customHeight="1">
      <c r="A8" s="16" t="s">
        <v>20</v>
      </c>
      <c r="B8" s="86">
        <f>SUM(C8:J8)</f>
        <v>180</v>
      </c>
      <c r="C8" s="32">
        <v>26</v>
      </c>
      <c r="D8" s="32">
        <v>3</v>
      </c>
      <c r="E8" s="32">
        <v>1</v>
      </c>
      <c r="F8" s="32">
        <v>108</v>
      </c>
      <c r="G8" s="32">
        <v>10</v>
      </c>
      <c r="H8" s="32">
        <v>0</v>
      </c>
      <c r="I8" s="32">
        <v>24</v>
      </c>
      <c r="J8" s="32">
        <v>8</v>
      </c>
    </row>
    <row r="9" spans="1:10" ht="15" customHeight="1">
      <c r="A9" s="172"/>
      <c r="B9" s="172"/>
      <c r="C9" s="172"/>
      <c r="D9" s="172"/>
      <c r="E9" s="172"/>
      <c r="F9" s="172"/>
      <c r="G9" s="154"/>
      <c r="H9" s="154"/>
      <c r="I9" s="173"/>
      <c r="J9" s="174" t="s">
        <v>246</v>
      </c>
    </row>
  </sheetData>
  <phoneticPr fontId="2"/>
  <hyperlinks>
    <hyperlink ref="A1" location="目次!A1" display="目次へもどる" xr:uid="{D4724639-9427-4F62-A292-1F58492F4122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D0680-42DF-495F-924D-D3734BEEFE25}">
  <sheetPr codeName="Sheet17"/>
  <dimension ref="A1:E16"/>
  <sheetViews>
    <sheetView zoomScale="110" zoomScaleNormal="110" workbookViewId="0"/>
  </sheetViews>
  <sheetFormatPr defaultColWidth="14.875" defaultRowHeight="15" customHeight="1"/>
  <cols>
    <col min="1" max="1" width="15" style="2" customWidth="1"/>
    <col min="2" max="2" width="18.75" style="2" customWidth="1"/>
    <col min="3" max="5" width="17.5" style="2" customWidth="1"/>
    <col min="6" max="16384" width="14.875" style="2"/>
  </cols>
  <sheetData>
    <row r="1" spans="1:5" ht="15" customHeight="1">
      <c r="A1" s="222" t="s">
        <v>352</v>
      </c>
    </row>
    <row r="3" spans="1:5" ht="15" customHeight="1">
      <c r="A3" s="26" t="s">
        <v>247</v>
      </c>
      <c r="B3" s="90"/>
      <c r="C3" s="27"/>
      <c r="D3" s="27"/>
      <c r="E3" s="27"/>
    </row>
    <row r="4" spans="1:5" ht="15" customHeight="1">
      <c r="A4" s="3" t="s">
        <v>248</v>
      </c>
      <c r="B4" s="27"/>
      <c r="C4" s="27"/>
      <c r="D4" s="27"/>
      <c r="E4" s="27"/>
    </row>
    <row r="5" spans="1:5" ht="15" customHeight="1">
      <c r="A5" s="229" t="s">
        <v>249</v>
      </c>
      <c r="B5" s="230"/>
      <c r="C5" s="44" t="s">
        <v>250</v>
      </c>
      <c r="D5" s="43" t="s">
        <v>251</v>
      </c>
      <c r="E5" s="43" t="s">
        <v>252</v>
      </c>
    </row>
    <row r="6" spans="1:5" ht="15" customHeight="1">
      <c r="A6" s="288" t="s">
        <v>253</v>
      </c>
      <c r="B6" s="175" t="s">
        <v>254</v>
      </c>
      <c r="C6" s="176">
        <v>183</v>
      </c>
      <c r="D6" s="176">
        <v>184</v>
      </c>
      <c r="E6" s="176">
        <v>170</v>
      </c>
    </row>
    <row r="7" spans="1:5" ht="15" customHeight="1">
      <c r="A7" s="289"/>
      <c r="B7" s="175" t="s">
        <v>255</v>
      </c>
      <c r="C7" s="177">
        <v>55</v>
      </c>
      <c r="D7" s="177">
        <v>54</v>
      </c>
      <c r="E7" s="177">
        <v>52</v>
      </c>
    </row>
    <row r="8" spans="1:5" ht="15" customHeight="1">
      <c r="A8" s="289"/>
      <c r="B8" s="175" t="s">
        <v>256</v>
      </c>
      <c r="C8" s="177">
        <v>28</v>
      </c>
      <c r="D8" s="177">
        <v>27</v>
      </c>
      <c r="E8" s="177">
        <v>27</v>
      </c>
    </row>
    <row r="9" spans="1:5" ht="15" customHeight="1">
      <c r="A9" s="289"/>
      <c r="B9" s="175" t="s">
        <v>257</v>
      </c>
      <c r="C9" s="178">
        <v>56</v>
      </c>
      <c r="D9" s="178">
        <v>57</v>
      </c>
      <c r="E9" s="178">
        <v>57</v>
      </c>
    </row>
    <row r="10" spans="1:5" ht="15" customHeight="1">
      <c r="A10" s="290" t="s">
        <v>258</v>
      </c>
      <c r="B10" s="179" t="s">
        <v>259</v>
      </c>
      <c r="C10" s="177">
        <v>323</v>
      </c>
      <c r="D10" s="177">
        <v>325</v>
      </c>
      <c r="E10" s="177">
        <v>323</v>
      </c>
    </row>
    <row r="11" spans="1:5" ht="15" customHeight="1">
      <c r="A11" s="291"/>
      <c r="B11" s="180" t="s">
        <v>260</v>
      </c>
      <c r="C11" s="181">
        <v>8</v>
      </c>
      <c r="D11" s="181">
        <v>8</v>
      </c>
      <c r="E11" s="181">
        <v>8</v>
      </c>
    </row>
    <row r="12" spans="1:5" ht="15" customHeight="1">
      <c r="A12" s="290" t="s">
        <v>261</v>
      </c>
      <c r="B12" s="179" t="s">
        <v>259</v>
      </c>
      <c r="C12" s="182">
        <v>2190</v>
      </c>
      <c r="D12" s="182">
        <v>2192</v>
      </c>
      <c r="E12" s="182">
        <v>2192</v>
      </c>
    </row>
    <row r="13" spans="1:5" ht="15" customHeight="1">
      <c r="A13" s="291"/>
      <c r="B13" s="180" t="s">
        <v>260</v>
      </c>
      <c r="C13" s="183">
        <v>209</v>
      </c>
      <c r="D13" s="183">
        <v>215</v>
      </c>
      <c r="E13" s="183">
        <v>211</v>
      </c>
    </row>
    <row r="14" spans="1:5" ht="15" customHeight="1">
      <c r="A14" s="289" t="s">
        <v>262</v>
      </c>
      <c r="B14" s="184" t="s">
        <v>259</v>
      </c>
      <c r="C14" s="185">
        <v>1895</v>
      </c>
      <c r="D14" s="185">
        <v>1897</v>
      </c>
      <c r="E14" s="185">
        <v>1897</v>
      </c>
    </row>
    <row r="15" spans="1:5" ht="15" customHeight="1">
      <c r="A15" s="292"/>
      <c r="B15" s="184" t="s">
        <v>260</v>
      </c>
      <c r="C15" s="185" t="s">
        <v>228</v>
      </c>
      <c r="D15" s="185" t="s">
        <v>228</v>
      </c>
      <c r="E15" s="185" t="s">
        <v>228</v>
      </c>
    </row>
    <row r="16" spans="1:5" ht="15" customHeight="1">
      <c r="A16" s="45"/>
      <c r="B16" s="63"/>
      <c r="C16" s="63"/>
      <c r="D16" s="63"/>
      <c r="E16" s="174" t="s">
        <v>246</v>
      </c>
    </row>
  </sheetData>
  <mergeCells count="5">
    <mergeCell ref="A5:B5"/>
    <mergeCell ref="A6:A9"/>
    <mergeCell ref="A10:A11"/>
    <mergeCell ref="A12:A13"/>
    <mergeCell ref="A14:A15"/>
  </mergeCells>
  <phoneticPr fontId="2"/>
  <hyperlinks>
    <hyperlink ref="A1" location="目次!A1" display="目次へもどる" xr:uid="{2087E4B2-14A4-4158-A404-55773F63277C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8308F-D19D-4A16-BBCE-E8FD561FC45E}">
  <sheetPr codeName="Sheet18"/>
  <dimension ref="A1:K10"/>
  <sheetViews>
    <sheetView zoomScale="110" zoomScaleNormal="110" workbookViewId="0"/>
  </sheetViews>
  <sheetFormatPr defaultColWidth="9.625" defaultRowHeight="15" customHeight="1"/>
  <cols>
    <col min="1" max="1" width="8.75" style="39" customWidth="1"/>
    <col min="2" max="11" width="7.75" style="39" customWidth="1"/>
    <col min="12" max="16384" width="9.625" style="39"/>
  </cols>
  <sheetData>
    <row r="1" spans="1:11" s="27" customFormat="1" ht="15" customHeight="1">
      <c r="A1" s="224" t="s">
        <v>352</v>
      </c>
    </row>
    <row r="2" spans="1:11" s="27" customFormat="1" ht="15" customHeight="1"/>
    <row r="3" spans="1:11" ht="15" customHeight="1">
      <c r="A3" s="40" t="s">
        <v>263</v>
      </c>
      <c r="B3" s="186"/>
      <c r="C3" s="186"/>
    </row>
    <row r="4" spans="1:11" ht="15" customHeight="1">
      <c r="A4" s="187" t="s">
        <v>264</v>
      </c>
      <c r="B4" s="188"/>
      <c r="C4" s="188"/>
    </row>
    <row r="5" spans="1:11" ht="30" customHeight="1">
      <c r="A5" s="226" t="s">
        <v>265</v>
      </c>
      <c r="B5" s="189" t="s">
        <v>266</v>
      </c>
      <c r="C5" s="190" t="s">
        <v>267</v>
      </c>
      <c r="D5" s="189" t="s">
        <v>268</v>
      </c>
      <c r="E5" s="191" t="s">
        <v>269</v>
      </c>
      <c r="F5" s="191" t="s">
        <v>270</v>
      </c>
      <c r="G5" s="190" t="s">
        <v>271</v>
      </c>
      <c r="H5" s="191" t="s">
        <v>272</v>
      </c>
      <c r="I5" s="191" t="s">
        <v>273</v>
      </c>
      <c r="J5" s="69" t="s">
        <v>274</v>
      </c>
      <c r="K5" s="192" t="s">
        <v>275</v>
      </c>
    </row>
    <row r="6" spans="1:11" ht="15" customHeight="1">
      <c r="A6" s="227"/>
      <c r="B6" s="54" t="s">
        <v>276</v>
      </c>
      <c r="C6" s="54" t="s">
        <v>277</v>
      </c>
      <c r="D6" s="54" t="s">
        <v>276</v>
      </c>
      <c r="E6" s="54" t="s">
        <v>276</v>
      </c>
      <c r="F6" s="54" t="s">
        <v>278</v>
      </c>
      <c r="G6" s="54" t="s">
        <v>278</v>
      </c>
      <c r="H6" s="54" t="s">
        <v>278</v>
      </c>
      <c r="I6" s="54" t="s">
        <v>278</v>
      </c>
      <c r="J6" s="54" t="s">
        <v>278</v>
      </c>
      <c r="K6" s="193" t="s">
        <v>279</v>
      </c>
    </row>
    <row r="7" spans="1:11" ht="15" customHeight="1">
      <c r="A7" s="194" t="s">
        <v>280</v>
      </c>
      <c r="B7" s="195">
        <v>1E-3</v>
      </c>
      <c r="C7" s="196">
        <v>1.2999999999999999E-2</v>
      </c>
      <c r="D7" s="196">
        <v>1.26E-2</v>
      </c>
      <c r="E7" s="196">
        <v>3.3000000000000002E-2</v>
      </c>
      <c r="F7" s="197">
        <v>9.5</v>
      </c>
      <c r="G7" s="198">
        <v>0.73</v>
      </c>
      <c r="H7" s="198">
        <v>1</v>
      </c>
      <c r="I7" s="198">
        <v>9.7000000000000003E-2</v>
      </c>
      <c r="J7" s="197">
        <v>3</v>
      </c>
      <c r="K7" s="196">
        <v>2.1000000000000001E-2</v>
      </c>
    </row>
    <row r="8" spans="1:11" ht="15" customHeight="1">
      <c r="A8" s="194" t="s">
        <v>69</v>
      </c>
      <c r="B8" s="195">
        <v>1E-3</v>
      </c>
      <c r="C8" s="196">
        <v>1.4E-2</v>
      </c>
      <c r="D8" s="196">
        <v>1.0999999999999999E-2</v>
      </c>
      <c r="E8" s="196">
        <v>3.5000000000000003E-2</v>
      </c>
      <c r="F8" s="197">
        <v>9.1999999999999993</v>
      </c>
      <c r="G8" s="198">
        <v>0.88</v>
      </c>
      <c r="H8" s="198">
        <v>0.72</v>
      </c>
      <c r="I8" s="198">
        <v>0.1</v>
      </c>
      <c r="J8" s="197">
        <v>3</v>
      </c>
      <c r="K8" s="196">
        <v>1.7999999999999999E-2</v>
      </c>
    </row>
    <row r="9" spans="1:11" ht="15" customHeight="1">
      <c r="A9" s="194" t="s">
        <v>70</v>
      </c>
      <c r="B9" s="195">
        <v>1E-3</v>
      </c>
      <c r="C9" s="196">
        <v>1.4999999999999999E-2</v>
      </c>
      <c r="D9" s="196">
        <v>0.01</v>
      </c>
      <c r="E9" s="196">
        <v>3.5999999999999997E-2</v>
      </c>
      <c r="F9" s="197">
        <v>9.1</v>
      </c>
      <c r="G9" s="198">
        <v>0.69</v>
      </c>
      <c r="H9" s="198">
        <v>0.5</v>
      </c>
      <c r="I9" s="199">
        <v>6.0999999999999999E-2</v>
      </c>
      <c r="J9" s="197">
        <v>2.1</v>
      </c>
      <c r="K9" s="196">
        <v>1.0999999999999999E-2</v>
      </c>
    </row>
    <row r="10" spans="1:11" ht="15" customHeight="1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174" t="s">
        <v>246</v>
      </c>
    </row>
  </sheetData>
  <mergeCells count="1">
    <mergeCell ref="A5:A6"/>
  </mergeCells>
  <phoneticPr fontId="2"/>
  <hyperlinks>
    <hyperlink ref="A1" location="目次!A1" display="目次へもどる" xr:uid="{52D340EE-7F27-4741-BAAD-056063F6F87A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711DD-8DF8-4FCD-A3E9-2CABD9696E96}">
  <sheetPr codeName="Sheet1"/>
  <dimension ref="A1:O10"/>
  <sheetViews>
    <sheetView zoomScale="110" zoomScaleNormal="110" workbookViewId="0"/>
  </sheetViews>
  <sheetFormatPr defaultColWidth="9.625" defaultRowHeight="15" customHeight="1"/>
  <cols>
    <col min="1" max="1" width="11.125" style="4" customWidth="1"/>
    <col min="2" max="2" width="7.625" style="4" customWidth="1"/>
    <col min="3" max="4" width="5" style="4" customWidth="1"/>
    <col min="5" max="6" width="5.75" style="4" customWidth="1"/>
    <col min="7" max="10" width="5" style="4" customWidth="1"/>
    <col min="11" max="11" width="5.75" style="4" customWidth="1"/>
    <col min="12" max="15" width="5" style="4" customWidth="1"/>
    <col min="16" max="16384" width="9.625" style="4"/>
  </cols>
  <sheetData>
    <row r="1" spans="1:15" s="2" customFormat="1" ht="15" customHeight="1">
      <c r="A1" s="222" t="s">
        <v>352</v>
      </c>
    </row>
    <row r="2" spans="1:15" s="2" customFormat="1" ht="15" customHeight="1"/>
    <row r="3" spans="1:15" s="2" customFormat="1" ht="15" customHeight="1">
      <c r="A3" s="1" t="s">
        <v>0</v>
      </c>
    </row>
    <row r="4" spans="1:15" ht="15" customHeight="1">
      <c r="A4" s="3" t="s">
        <v>1</v>
      </c>
      <c r="O4" s="5" t="s">
        <v>2</v>
      </c>
    </row>
    <row r="5" spans="1:15" ht="75" customHeight="1">
      <c r="A5" s="6" t="s">
        <v>3</v>
      </c>
      <c r="B5" s="7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9" t="s">
        <v>9</v>
      </c>
      <c r="H5" s="8" t="s">
        <v>10</v>
      </c>
      <c r="I5" s="8" t="s">
        <v>11</v>
      </c>
      <c r="J5" s="8" t="s">
        <v>12</v>
      </c>
      <c r="K5" s="8" t="s">
        <v>13</v>
      </c>
      <c r="L5" s="8" t="s">
        <v>14</v>
      </c>
      <c r="M5" s="8" t="s">
        <v>15</v>
      </c>
      <c r="N5" s="10" t="s">
        <v>16</v>
      </c>
      <c r="O5" s="11" t="s">
        <v>17</v>
      </c>
    </row>
    <row r="6" spans="1:15" ht="15" customHeight="1">
      <c r="A6" s="12" t="s">
        <v>18</v>
      </c>
      <c r="B6" s="13">
        <f t="shared" ref="B6:B7" si="0">SUM(C6:O6)</f>
        <v>1193</v>
      </c>
      <c r="C6" s="14">
        <v>31</v>
      </c>
      <c r="D6" s="14">
        <v>21</v>
      </c>
      <c r="E6" s="14">
        <v>245</v>
      </c>
      <c r="F6" s="14">
        <v>609</v>
      </c>
      <c r="G6" s="14">
        <v>41</v>
      </c>
      <c r="H6" s="14">
        <v>7</v>
      </c>
      <c r="I6" s="14">
        <v>7</v>
      </c>
      <c r="J6" s="14">
        <v>1</v>
      </c>
      <c r="K6" s="14">
        <v>220</v>
      </c>
      <c r="L6" s="14">
        <v>3</v>
      </c>
      <c r="M6" s="14">
        <v>1</v>
      </c>
      <c r="N6" s="14">
        <v>1</v>
      </c>
      <c r="O6" s="15">
        <v>6</v>
      </c>
    </row>
    <row r="7" spans="1:15" ht="15" customHeight="1">
      <c r="A7" s="16" t="s">
        <v>19</v>
      </c>
      <c r="B7" s="17">
        <f t="shared" si="0"/>
        <v>1160</v>
      </c>
      <c r="C7" s="14">
        <v>31</v>
      </c>
      <c r="D7" s="14">
        <v>20</v>
      </c>
      <c r="E7" s="14">
        <v>229</v>
      </c>
      <c r="F7" s="14">
        <v>596</v>
      </c>
      <c r="G7" s="14">
        <v>38</v>
      </c>
      <c r="H7" s="14">
        <v>7</v>
      </c>
      <c r="I7" s="14">
        <v>7</v>
      </c>
      <c r="J7" s="14">
        <v>1</v>
      </c>
      <c r="K7" s="14">
        <v>220</v>
      </c>
      <c r="L7" s="14">
        <v>3</v>
      </c>
      <c r="M7" s="14">
        <v>1</v>
      </c>
      <c r="N7" s="14">
        <v>1</v>
      </c>
      <c r="O7" s="15">
        <v>6</v>
      </c>
    </row>
    <row r="8" spans="1:15" ht="15" customHeight="1">
      <c r="A8" s="18" t="s">
        <v>20</v>
      </c>
      <c r="B8" s="19">
        <f>SUM(C8:O8)</f>
        <v>1182</v>
      </c>
      <c r="C8" s="20">
        <v>30</v>
      </c>
      <c r="D8" s="20">
        <v>21</v>
      </c>
      <c r="E8" s="20">
        <v>227</v>
      </c>
      <c r="F8" s="20">
        <v>621</v>
      </c>
      <c r="G8" s="20">
        <v>37</v>
      </c>
      <c r="H8" s="20">
        <v>7</v>
      </c>
      <c r="I8" s="20">
        <v>7</v>
      </c>
      <c r="J8" s="20">
        <v>1</v>
      </c>
      <c r="K8" s="20">
        <v>220</v>
      </c>
      <c r="L8" s="20">
        <v>3</v>
      </c>
      <c r="M8" s="20">
        <v>1</v>
      </c>
      <c r="N8" s="20">
        <v>1</v>
      </c>
      <c r="O8" s="21">
        <v>6</v>
      </c>
    </row>
    <row r="9" spans="1:15" ht="15" customHeight="1">
      <c r="A9" s="2" t="s">
        <v>21</v>
      </c>
      <c r="J9" s="22"/>
      <c r="K9" s="23"/>
      <c r="L9" s="22"/>
      <c r="M9" s="22"/>
      <c r="O9" s="24" t="s">
        <v>22</v>
      </c>
    </row>
    <row r="10" spans="1:15" ht="15" customHeight="1">
      <c r="O10" s="25"/>
    </row>
  </sheetData>
  <phoneticPr fontId="2"/>
  <hyperlinks>
    <hyperlink ref="A1" location="目次!A1" display="目次へもどる" xr:uid="{94141DC7-278B-4B48-A4FD-9C7E119B6FE3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09BE2-00A9-47AB-BF1E-AC88EF5823D9}">
  <sheetPr codeName="Sheet19"/>
  <dimension ref="A1:L14"/>
  <sheetViews>
    <sheetView zoomScale="110" zoomScaleNormal="110" workbookViewId="0"/>
  </sheetViews>
  <sheetFormatPr defaultColWidth="9.875" defaultRowHeight="15" customHeight="1"/>
  <cols>
    <col min="1" max="1" width="8.125" style="27" customWidth="1"/>
    <col min="2" max="2" width="6.875" style="27" customWidth="1"/>
    <col min="3" max="12" width="7.125" style="27" customWidth="1"/>
    <col min="13" max="16384" width="9.875" style="27"/>
  </cols>
  <sheetData>
    <row r="1" spans="1:12" ht="15" customHeight="1">
      <c r="A1" s="224" t="s">
        <v>352</v>
      </c>
    </row>
    <row r="3" spans="1:12" ht="15" customHeight="1">
      <c r="A3" s="26" t="s">
        <v>281</v>
      </c>
    </row>
    <row r="4" spans="1:12" ht="15" customHeight="1">
      <c r="A4" s="187" t="s">
        <v>282</v>
      </c>
      <c r="B4" s="200"/>
      <c r="C4" s="200"/>
    </row>
    <row r="5" spans="1:12" ht="15" customHeight="1">
      <c r="A5" s="237" t="s">
        <v>283</v>
      </c>
      <c r="B5" s="241"/>
      <c r="C5" s="228" t="s">
        <v>284</v>
      </c>
      <c r="D5" s="229"/>
      <c r="E5" s="228" t="s">
        <v>285</v>
      </c>
      <c r="F5" s="229"/>
      <c r="G5" s="229"/>
      <c r="H5" s="228" t="s">
        <v>286</v>
      </c>
      <c r="I5" s="229"/>
      <c r="J5" s="293" t="s">
        <v>287</v>
      </c>
      <c r="K5" s="293"/>
      <c r="L5" s="43" t="s">
        <v>288</v>
      </c>
    </row>
    <row r="6" spans="1:12" ht="15" customHeight="1">
      <c r="A6" s="238"/>
      <c r="B6" s="242"/>
      <c r="C6" s="201" t="s">
        <v>289</v>
      </c>
      <c r="D6" s="201" t="s">
        <v>290</v>
      </c>
      <c r="E6" s="201" t="s">
        <v>291</v>
      </c>
      <c r="F6" s="201" t="s">
        <v>292</v>
      </c>
      <c r="G6" s="201" t="s">
        <v>293</v>
      </c>
      <c r="H6" s="201" t="s">
        <v>294</v>
      </c>
      <c r="I6" s="201" t="s">
        <v>295</v>
      </c>
      <c r="J6" s="202" t="s">
        <v>296</v>
      </c>
      <c r="K6" s="202" t="s">
        <v>297</v>
      </c>
      <c r="L6" s="201" t="s">
        <v>298</v>
      </c>
    </row>
    <row r="7" spans="1:12" ht="15" customHeight="1">
      <c r="A7" s="203" t="s">
        <v>299</v>
      </c>
      <c r="B7" s="204" t="s">
        <v>300</v>
      </c>
      <c r="C7" s="205">
        <v>46.9</v>
      </c>
      <c r="D7" s="206">
        <v>46.2</v>
      </c>
      <c r="E7" s="206">
        <v>55.4</v>
      </c>
      <c r="F7" s="206">
        <v>63</v>
      </c>
      <c r="G7" s="206">
        <v>60.2</v>
      </c>
      <c r="H7" s="206">
        <v>37.9</v>
      </c>
      <c r="I7" s="206">
        <v>38.799999999999997</v>
      </c>
      <c r="J7" s="206">
        <v>58.4</v>
      </c>
      <c r="K7" s="206">
        <v>49.4</v>
      </c>
      <c r="L7" s="206">
        <v>45.7</v>
      </c>
    </row>
    <row r="8" spans="1:12" ht="15" customHeight="1">
      <c r="A8" s="207" t="s">
        <v>301</v>
      </c>
      <c r="B8" s="208"/>
      <c r="C8" s="205">
        <v>7.6</v>
      </c>
      <c r="D8" s="206">
        <v>7.7</v>
      </c>
      <c r="E8" s="206">
        <v>7.6</v>
      </c>
      <c r="F8" s="206">
        <v>7.5</v>
      </c>
      <c r="G8" s="206">
        <v>7.7</v>
      </c>
      <c r="H8" s="206">
        <v>7.6</v>
      </c>
      <c r="I8" s="206">
        <v>7.7</v>
      </c>
      <c r="J8" s="206">
        <v>7.6</v>
      </c>
      <c r="K8" s="206">
        <v>7.7</v>
      </c>
      <c r="L8" s="206">
        <v>7.7</v>
      </c>
    </row>
    <row r="9" spans="1:12" ht="15" customHeight="1">
      <c r="A9" s="207" t="s">
        <v>302</v>
      </c>
      <c r="B9" s="208" t="s">
        <v>303</v>
      </c>
      <c r="C9" s="205">
        <v>2.2999999999999998</v>
      </c>
      <c r="D9" s="206">
        <v>3.1</v>
      </c>
      <c r="E9" s="206">
        <v>2</v>
      </c>
      <c r="F9" s="206">
        <v>1.6</v>
      </c>
      <c r="G9" s="206">
        <v>2.4</v>
      </c>
      <c r="H9" s="206">
        <v>5.0999999999999996</v>
      </c>
      <c r="I9" s="206">
        <v>3.2</v>
      </c>
      <c r="J9" s="206">
        <v>2.4</v>
      </c>
      <c r="K9" s="206">
        <v>2.6</v>
      </c>
      <c r="L9" s="206">
        <v>2.7</v>
      </c>
    </row>
    <row r="10" spans="1:12" ht="15" customHeight="1">
      <c r="A10" s="207" t="s">
        <v>304</v>
      </c>
      <c r="B10" s="208" t="s">
        <v>303</v>
      </c>
      <c r="C10" s="205">
        <v>5.9</v>
      </c>
      <c r="D10" s="206">
        <v>5.7</v>
      </c>
      <c r="E10" s="206">
        <v>4.5999999999999996</v>
      </c>
      <c r="F10" s="206">
        <v>3.9</v>
      </c>
      <c r="G10" s="206">
        <v>4.7</v>
      </c>
      <c r="H10" s="206">
        <v>7.8</v>
      </c>
      <c r="I10" s="206">
        <v>6</v>
      </c>
      <c r="J10" s="206">
        <v>5.4</v>
      </c>
      <c r="K10" s="206">
        <v>5.3</v>
      </c>
      <c r="L10" s="206">
        <v>5.3</v>
      </c>
    </row>
    <row r="11" spans="1:12" ht="15" customHeight="1">
      <c r="A11" s="207" t="s">
        <v>305</v>
      </c>
      <c r="B11" s="208" t="s">
        <v>303</v>
      </c>
      <c r="C11" s="205">
        <v>18</v>
      </c>
      <c r="D11" s="206">
        <v>11</v>
      </c>
      <c r="E11" s="206">
        <v>9</v>
      </c>
      <c r="F11" s="206">
        <v>8</v>
      </c>
      <c r="G11" s="206">
        <v>9</v>
      </c>
      <c r="H11" s="206">
        <v>20</v>
      </c>
      <c r="I11" s="206">
        <v>14</v>
      </c>
      <c r="J11" s="206">
        <v>8</v>
      </c>
      <c r="K11" s="206">
        <v>10</v>
      </c>
      <c r="L11" s="206">
        <v>12</v>
      </c>
    </row>
    <row r="12" spans="1:12" ht="15" customHeight="1">
      <c r="A12" s="209" t="s">
        <v>306</v>
      </c>
      <c r="B12" s="210" t="s">
        <v>303</v>
      </c>
      <c r="C12" s="211">
        <v>9.1999999999999993</v>
      </c>
      <c r="D12" s="212">
        <v>8.3000000000000007</v>
      </c>
      <c r="E12" s="212">
        <v>9.6</v>
      </c>
      <c r="F12" s="212">
        <v>8.9</v>
      </c>
      <c r="G12" s="212">
        <v>9</v>
      </c>
      <c r="H12" s="212">
        <v>8.5</v>
      </c>
      <c r="I12" s="212">
        <v>8.4</v>
      </c>
      <c r="J12" s="212">
        <v>8.6999999999999993</v>
      </c>
      <c r="K12" s="212">
        <v>9.8000000000000007</v>
      </c>
      <c r="L12" s="212">
        <v>8.5</v>
      </c>
    </row>
    <row r="13" spans="1:12" ht="15" customHeight="1">
      <c r="A13" s="27" t="s">
        <v>307</v>
      </c>
      <c r="B13" s="213"/>
      <c r="C13" s="214"/>
      <c r="D13" s="214"/>
      <c r="E13" s="214"/>
      <c r="F13" s="214"/>
      <c r="G13" s="214"/>
      <c r="H13" s="214"/>
      <c r="I13" s="214"/>
      <c r="J13" s="214"/>
      <c r="K13" s="214"/>
      <c r="L13" s="214"/>
    </row>
    <row r="14" spans="1:12" ht="15" customHeight="1">
      <c r="A14" s="27" t="s">
        <v>308</v>
      </c>
      <c r="L14" s="215" t="s">
        <v>246</v>
      </c>
    </row>
  </sheetData>
  <mergeCells count="5">
    <mergeCell ref="A5:B6"/>
    <mergeCell ref="C5:D5"/>
    <mergeCell ref="E5:G5"/>
    <mergeCell ref="H5:I5"/>
    <mergeCell ref="J5:K5"/>
  </mergeCells>
  <phoneticPr fontId="2"/>
  <hyperlinks>
    <hyperlink ref="A1" location="目次!A1" display="目次へもどる" xr:uid="{6C013124-A1E2-44AE-9E4C-719E35DF7C00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landscape" cellComments="atEnd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EA3EF-BF23-48B0-BEB1-02CDBA8F07E1}">
  <sheetPr codeName="Sheet20">
    <pageSetUpPr fitToPage="1"/>
  </sheetPr>
  <dimension ref="A1:D40"/>
  <sheetViews>
    <sheetView zoomScale="110" zoomScaleNormal="110" workbookViewId="0"/>
  </sheetViews>
  <sheetFormatPr defaultColWidth="23.875" defaultRowHeight="15" customHeight="1"/>
  <cols>
    <col min="1" max="1" width="22.625" style="39" customWidth="1"/>
    <col min="2" max="4" width="21.125" style="39" customWidth="1"/>
    <col min="5" max="16384" width="23.875" style="39"/>
  </cols>
  <sheetData>
    <row r="1" spans="1:4" s="27" customFormat="1" ht="15" customHeight="1">
      <c r="A1" s="224" t="s">
        <v>352</v>
      </c>
    </row>
    <row r="2" spans="1:4" s="27" customFormat="1" ht="15" customHeight="1"/>
    <row r="3" spans="1:4" s="27" customFormat="1" ht="15" customHeight="1">
      <c r="A3" s="26" t="s">
        <v>309</v>
      </c>
    </row>
    <row r="4" spans="1:4" s="27" customFormat="1" ht="15" customHeight="1">
      <c r="A4" s="3" t="s">
        <v>310</v>
      </c>
      <c r="B4" s="39"/>
      <c r="C4" s="5"/>
      <c r="D4" s="5" t="s">
        <v>311</v>
      </c>
    </row>
    <row r="5" spans="1:4" s="27" customFormat="1" ht="15" customHeight="1">
      <c r="A5" s="241" t="s">
        <v>312</v>
      </c>
      <c r="B5" s="228" t="s">
        <v>313</v>
      </c>
      <c r="C5" s="229"/>
      <c r="D5" s="229"/>
    </row>
    <row r="6" spans="1:4" s="27" customFormat="1" ht="15" customHeight="1">
      <c r="A6" s="242"/>
      <c r="B6" s="43" t="s">
        <v>314</v>
      </c>
      <c r="C6" s="43" t="s">
        <v>315</v>
      </c>
      <c r="D6" s="43" t="s">
        <v>316</v>
      </c>
    </row>
    <row r="7" spans="1:4" s="27" customFormat="1" ht="15" customHeight="1">
      <c r="A7" s="216" t="s">
        <v>317</v>
      </c>
      <c r="B7" s="217">
        <v>4.5</v>
      </c>
      <c r="C7" s="217">
        <v>-4.5</v>
      </c>
      <c r="D7" s="217">
        <v>3.6</v>
      </c>
    </row>
    <row r="8" spans="1:4" s="27" customFormat="1" ht="15" customHeight="1">
      <c r="A8" s="218" t="s">
        <v>318</v>
      </c>
      <c r="B8" s="217">
        <v>4.4000000000000004</v>
      </c>
      <c r="C8" s="217">
        <v>-4.5999999999999996</v>
      </c>
      <c r="D8" s="217">
        <v>4.5</v>
      </c>
    </row>
    <row r="9" spans="1:4" s="27" customFormat="1" ht="15" customHeight="1">
      <c r="A9" s="218" t="s">
        <v>319</v>
      </c>
      <c r="B9" s="217">
        <v>3.2</v>
      </c>
      <c r="C9" s="217">
        <v>-4.5</v>
      </c>
      <c r="D9" s="217">
        <v>5.7</v>
      </c>
    </row>
    <row r="10" spans="1:4" s="27" customFormat="1" ht="15" customHeight="1">
      <c r="A10" s="218" t="s">
        <v>320</v>
      </c>
      <c r="B10" s="217">
        <v>5.9</v>
      </c>
      <c r="C10" s="217">
        <v>-3.5</v>
      </c>
      <c r="D10" s="217">
        <v>2.9</v>
      </c>
    </row>
    <row r="11" spans="1:4" s="27" customFormat="1" ht="15" customHeight="1">
      <c r="A11" s="218" t="s">
        <v>321</v>
      </c>
      <c r="B11" s="217">
        <v>4.0999999999999996</v>
      </c>
      <c r="C11" s="217">
        <v>-5.3</v>
      </c>
      <c r="D11" s="217">
        <v>4.7</v>
      </c>
    </row>
    <row r="12" spans="1:4" s="27" customFormat="1" ht="15" customHeight="1">
      <c r="A12" s="218" t="s">
        <v>322</v>
      </c>
      <c r="B12" s="217">
        <v>4.4000000000000004</v>
      </c>
      <c r="C12" s="217">
        <v>-5.9</v>
      </c>
      <c r="D12" s="217">
        <v>5.6</v>
      </c>
    </row>
    <row r="13" spans="1:4" s="27" customFormat="1" ht="15" customHeight="1">
      <c r="A13" s="218" t="s">
        <v>323</v>
      </c>
      <c r="B13" s="217">
        <v>1.7</v>
      </c>
      <c r="C13" s="217">
        <v>-3.6</v>
      </c>
      <c r="D13" s="217">
        <v>8.4</v>
      </c>
    </row>
    <row r="14" spans="1:4" s="27" customFormat="1" ht="15" customHeight="1">
      <c r="A14" s="218" t="s">
        <v>324</v>
      </c>
      <c r="B14" s="217">
        <v>3.3</v>
      </c>
      <c r="C14" s="217">
        <v>-3.5</v>
      </c>
      <c r="D14" s="217">
        <v>10.3</v>
      </c>
    </row>
    <row r="15" spans="1:4" s="27" customFormat="1" ht="15" customHeight="1">
      <c r="A15" s="218" t="s">
        <v>325</v>
      </c>
      <c r="B15" s="217">
        <v>3.3</v>
      </c>
      <c r="C15" s="217">
        <v>-9.6999999999999993</v>
      </c>
      <c r="D15" s="217">
        <v>5.4</v>
      </c>
    </row>
    <row r="16" spans="1:4" s="27" customFormat="1" ht="15" customHeight="1">
      <c r="A16" s="218" t="s">
        <v>326</v>
      </c>
      <c r="B16" s="217">
        <v>1.4</v>
      </c>
      <c r="C16" s="217">
        <v>-5</v>
      </c>
      <c r="D16" s="217">
        <v>4.2</v>
      </c>
    </row>
    <row r="17" spans="1:4" s="27" customFormat="1" ht="15" customHeight="1">
      <c r="A17" s="218" t="s">
        <v>327</v>
      </c>
      <c r="B17" s="217">
        <v>1.7</v>
      </c>
      <c r="C17" s="217">
        <v>-6.8</v>
      </c>
      <c r="D17" s="217">
        <v>7.9</v>
      </c>
    </row>
    <row r="18" spans="1:4" s="27" customFormat="1" ht="15" customHeight="1">
      <c r="A18" s="218" t="s">
        <v>328</v>
      </c>
      <c r="B18" s="217">
        <v>0.6</v>
      </c>
      <c r="C18" s="217">
        <v>-5.8</v>
      </c>
      <c r="D18" s="217">
        <v>7.1</v>
      </c>
    </row>
    <row r="19" spans="1:4" s="27" customFormat="1" ht="15" customHeight="1">
      <c r="A19" s="218" t="s">
        <v>329</v>
      </c>
      <c r="B19" s="217">
        <v>1.3</v>
      </c>
      <c r="C19" s="217">
        <v>-4.7</v>
      </c>
      <c r="D19" s="217">
        <v>6.1</v>
      </c>
    </row>
    <row r="20" spans="1:4" s="27" customFormat="1" ht="15" customHeight="1">
      <c r="A20" s="218" t="s">
        <v>330</v>
      </c>
      <c r="B20" s="217">
        <v>4</v>
      </c>
      <c r="C20" s="217">
        <v>-5.0999999999999996</v>
      </c>
      <c r="D20" s="217">
        <v>5</v>
      </c>
    </row>
    <row r="21" spans="1:4" s="27" customFormat="1" ht="15" customHeight="1">
      <c r="A21" s="218" t="s">
        <v>331</v>
      </c>
      <c r="B21" s="217">
        <v>4.5</v>
      </c>
      <c r="C21" s="217">
        <v>-6</v>
      </c>
      <c r="D21" s="217">
        <v>5.7</v>
      </c>
    </row>
    <row r="22" spans="1:4" s="27" customFormat="1" ht="15" customHeight="1">
      <c r="A22" s="218" t="s">
        <v>332</v>
      </c>
      <c r="B22" s="217">
        <v>-0.2</v>
      </c>
      <c r="C22" s="217">
        <v>-2.4</v>
      </c>
      <c r="D22" s="217">
        <v>9</v>
      </c>
    </row>
    <row r="23" spans="1:4" s="27" customFormat="1" ht="15" customHeight="1">
      <c r="A23" s="218" t="s">
        <v>333</v>
      </c>
      <c r="B23" s="217">
        <v>-1</v>
      </c>
      <c r="C23" s="217">
        <v>-3.4</v>
      </c>
      <c r="D23" s="217">
        <v>4.9000000000000004</v>
      </c>
    </row>
    <row r="24" spans="1:4" ht="15" customHeight="1">
      <c r="A24" s="218" t="s">
        <v>334</v>
      </c>
      <c r="B24" s="217">
        <v>0.4</v>
      </c>
      <c r="C24" s="217">
        <v>-2.6</v>
      </c>
      <c r="D24" s="217">
        <v>6.9</v>
      </c>
    </row>
    <row r="25" spans="1:4" ht="15" customHeight="1">
      <c r="A25" s="218" t="s">
        <v>335</v>
      </c>
      <c r="B25" s="217">
        <v>-0.1</v>
      </c>
      <c r="C25" s="217">
        <v>-4.0999999999999996</v>
      </c>
      <c r="D25" s="217">
        <v>8</v>
      </c>
    </row>
    <row r="26" spans="1:4" ht="15" customHeight="1">
      <c r="A26" s="218" t="s">
        <v>336</v>
      </c>
      <c r="B26" s="217">
        <v>-1.1000000000000001</v>
      </c>
      <c r="C26" s="217">
        <v>-2.9</v>
      </c>
      <c r="D26" s="217">
        <v>4.8</v>
      </c>
    </row>
    <row r="27" spans="1:4" ht="15" customHeight="1">
      <c r="A27" s="218" t="s">
        <v>337</v>
      </c>
      <c r="B27" s="217">
        <v>0.8</v>
      </c>
      <c r="C27" s="217">
        <v>-4.2</v>
      </c>
      <c r="D27" s="217">
        <v>5.0999999999999996</v>
      </c>
    </row>
    <row r="28" spans="1:4" ht="15" customHeight="1">
      <c r="A28" s="218" t="s">
        <v>338</v>
      </c>
      <c r="B28" s="217">
        <v>-0.1</v>
      </c>
      <c r="C28" s="217">
        <v>-5.0999999999999996</v>
      </c>
      <c r="D28" s="217">
        <v>5.4</v>
      </c>
    </row>
    <row r="29" spans="1:4" ht="15" customHeight="1">
      <c r="A29" s="218" t="s">
        <v>339</v>
      </c>
      <c r="B29" s="217">
        <v>0.3</v>
      </c>
      <c r="C29" s="217">
        <v>-5.6</v>
      </c>
      <c r="D29" s="217">
        <v>3.3</v>
      </c>
    </row>
    <row r="30" spans="1:4" ht="15" customHeight="1">
      <c r="A30" s="218" t="s">
        <v>340</v>
      </c>
      <c r="B30" s="217">
        <v>2.4</v>
      </c>
      <c r="C30" s="217">
        <v>-9.4</v>
      </c>
      <c r="D30" s="217">
        <v>5.2</v>
      </c>
    </row>
    <row r="31" spans="1:4" ht="15" customHeight="1">
      <c r="A31" s="218" t="s">
        <v>341</v>
      </c>
      <c r="B31" s="217">
        <v>-3.2</v>
      </c>
      <c r="C31" s="217">
        <v>-7.1</v>
      </c>
      <c r="D31" s="217">
        <v>6.5</v>
      </c>
    </row>
    <row r="32" spans="1:4" ht="15" customHeight="1">
      <c r="A32" s="218" t="s">
        <v>342</v>
      </c>
      <c r="B32" s="217">
        <v>0.3</v>
      </c>
      <c r="C32" s="217">
        <v>-6.1</v>
      </c>
      <c r="D32" s="217">
        <v>6.1</v>
      </c>
    </row>
    <row r="33" spans="1:4" ht="15" customHeight="1">
      <c r="A33" s="218" t="s">
        <v>343</v>
      </c>
      <c r="B33" s="217">
        <v>-0.1</v>
      </c>
      <c r="C33" s="217">
        <v>-4.0999999999999996</v>
      </c>
      <c r="D33" s="217">
        <v>6.8</v>
      </c>
    </row>
    <row r="34" spans="1:4" ht="15" customHeight="1">
      <c r="A34" s="218" t="s">
        <v>344</v>
      </c>
      <c r="B34" s="217">
        <v>-1.6</v>
      </c>
      <c r="C34" s="217">
        <v>-4.0999999999999996</v>
      </c>
      <c r="D34" s="217">
        <v>5.9</v>
      </c>
    </row>
    <row r="35" spans="1:4" ht="15" customHeight="1">
      <c r="A35" s="218" t="s">
        <v>345</v>
      </c>
      <c r="B35" s="217">
        <v>0.7</v>
      </c>
      <c r="C35" s="217">
        <v>-5</v>
      </c>
      <c r="D35" s="217">
        <v>6.9</v>
      </c>
    </row>
    <row r="36" spans="1:4" ht="15" customHeight="1">
      <c r="A36" s="218" t="s">
        <v>346</v>
      </c>
      <c r="B36" s="217">
        <v>-1.6</v>
      </c>
      <c r="C36" s="217">
        <v>-3.2</v>
      </c>
      <c r="D36" s="217">
        <v>6.8</v>
      </c>
    </row>
    <row r="37" spans="1:4" ht="15" customHeight="1">
      <c r="A37" s="218" t="s">
        <v>347</v>
      </c>
      <c r="B37" s="217">
        <v>2.5</v>
      </c>
      <c r="C37" s="217">
        <v>-5.8</v>
      </c>
      <c r="D37" s="217">
        <v>4.9000000000000004</v>
      </c>
    </row>
    <row r="38" spans="1:4" ht="15" customHeight="1">
      <c r="A38" s="218" t="s">
        <v>348</v>
      </c>
      <c r="B38" s="217">
        <v>2.2000000000000002</v>
      </c>
      <c r="C38" s="217">
        <v>-3.2</v>
      </c>
      <c r="D38" s="217">
        <v>2</v>
      </c>
    </row>
    <row r="39" spans="1:4" ht="15" customHeight="1">
      <c r="A39" s="219" t="s">
        <v>349</v>
      </c>
      <c r="B39" s="220">
        <v>-2.1</v>
      </c>
      <c r="C39" s="220">
        <v>-9.3000000000000007</v>
      </c>
      <c r="D39" s="217">
        <v>4.5</v>
      </c>
    </row>
    <row r="40" spans="1:4" ht="15" customHeight="1">
      <c r="A40" s="221"/>
      <c r="B40" s="91"/>
      <c r="C40" s="91"/>
      <c r="D40" s="63" t="s">
        <v>350</v>
      </c>
    </row>
  </sheetData>
  <mergeCells count="2">
    <mergeCell ref="A5:A6"/>
    <mergeCell ref="B5:D5"/>
  </mergeCells>
  <phoneticPr fontId="2"/>
  <hyperlinks>
    <hyperlink ref="A1" location="目次!A1" display="目次へもどる" xr:uid="{3D11014B-E2B9-446E-8D7E-91CD584231C6}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5D871-B19E-4D06-83F2-46E6C3E9E1A0}">
  <sheetPr codeName="Sheet2"/>
  <dimension ref="A1:E9"/>
  <sheetViews>
    <sheetView zoomScale="110" zoomScaleNormal="110" workbookViewId="0"/>
  </sheetViews>
  <sheetFormatPr defaultColWidth="9.625" defaultRowHeight="15" customHeight="1"/>
  <cols>
    <col min="1" max="1" width="11.125" style="39" customWidth="1"/>
    <col min="2" max="5" width="18.625" style="39" customWidth="1"/>
    <col min="6" max="16384" width="9.625" style="39"/>
  </cols>
  <sheetData>
    <row r="1" spans="1:5" s="27" customFormat="1" ht="15" customHeight="1">
      <c r="A1" s="224" t="s">
        <v>352</v>
      </c>
    </row>
    <row r="2" spans="1:5" s="27" customFormat="1" ht="15" customHeight="1"/>
    <row r="3" spans="1:5" s="27" customFormat="1" ht="15" customHeight="1">
      <c r="A3" s="26" t="s">
        <v>23</v>
      </c>
    </row>
    <row r="4" spans="1:5" s="27" customFormat="1" ht="15" customHeight="1">
      <c r="A4" s="3" t="s">
        <v>24</v>
      </c>
      <c r="E4" s="5" t="s">
        <v>2</v>
      </c>
    </row>
    <row r="5" spans="1:5" s="27" customFormat="1" ht="15" customHeight="1">
      <c r="A5" s="28" t="s">
        <v>25</v>
      </c>
      <c r="B5" s="28" t="s">
        <v>26</v>
      </c>
      <c r="C5" s="28" t="s">
        <v>27</v>
      </c>
      <c r="D5" s="28" t="s">
        <v>28</v>
      </c>
      <c r="E5" s="29" t="s">
        <v>29</v>
      </c>
    </row>
    <row r="6" spans="1:5" s="27" customFormat="1" ht="15" customHeight="1">
      <c r="A6" s="30" t="s">
        <v>18</v>
      </c>
      <c r="B6" s="31">
        <v>4715</v>
      </c>
      <c r="C6" s="32">
        <v>683</v>
      </c>
      <c r="D6" s="32">
        <v>470</v>
      </c>
      <c r="E6" s="32">
        <v>0</v>
      </c>
    </row>
    <row r="7" spans="1:5" s="27" customFormat="1" ht="15" customHeight="1">
      <c r="A7" s="33" t="s">
        <v>19</v>
      </c>
      <c r="B7" s="31">
        <v>5006</v>
      </c>
      <c r="C7" s="32">
        <v>589</v>
      </c>
      <c r="D7" s="32">
        <v>450</v>
      </c>
      <c r="E7" s="32">
        <v>4</v>
      </c>
    </row>
    <row r="8" spans="1:5" s="27" customFormat="1" ht="15" customHeight="1">
      <c r="A8" s="34" t="s">
        <v>20</v>
      </c>
      <c r="B8" s="35">
        <v>5063</v>
      </c>
      <c r="C8" s="36">
        <v>473</v>
      </c>
      <c r="D8" s="36">
        <v>450</v>
      </c>
      <c r="E8" s="36">
        <v>1</v>
      </c>
    </row>
    <row r="9" spans="1:5" s="27" customFormat="1" ht="15" customHeight="1">
      <c r="D9" s="37"/>
      <c r="E9" s="38" t="s">
        <v>30</v>
      </c>
    </row>
  </sheetData>
  <phoneticPr fontId="2"/>
  <hyperlinks>
    <hyperlink ref="A1" location="目次!A1" display="目次へもどる" xr:uid="{3608A35A-B644-4B1D-8EEF-BEF70A0179F6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landscape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81F63-FDD6-41DB-98C7-28642451CEF4}">
  <sheetPr codeName="Sheet3"/>
  <dimension ref="A1:D9"/>
  <sheetViews>
    <sheetView zoomScale="110" zoomScaleNormal="110" workbookViewId="0"/>
  </sheetViews>
  <sheetFormatPr defaultColWidth="9.625" defaultRowHeight="15" customHeight="1"/>
  <cols>
    <col min="1" max="1" width="11.125" style="49" customWidth="1"/>
    <col min="2" max="4" width="24.625" style="49" customWidth="1"/>
    <col min="5" max="16384" width="9.625" style="49"/>
  </cols>
  <sheetData>
    <row r="1" spans="1:4" s="27" customFormat="1" ht="15" customHeight="1">
      <c r="A1" s="224" t="s">
        <v>352</v>
      </c>
    </row>
    <row r="2" spans="1:4" s="27" customFormat="1" ht="15" customHeight="1"/>
    <row r="3" spans="1:4" s="41" customFormat="1" ht="15" customHeight="1">
      <c r="A3" s="40" t="s">
        <v>31</v>
      </c>
    </row>
    <row r="4" spans="1:4" s="41" customFormat="1" ht="15" customHeight="1">
      <c r="A4" s="3" t="s">
        <v>24</v>
      </c>
      <c r="D4" s="5" t="s">
        <v>32</v>
      </c>
    </row>
    <row r="5" spans="1:4" s="41" customFormat="1" ht="15" customHeight="1">
      <c r="A5" s="42" t="s">
        <v>33</v>
      </c>
      <c r="B5" s="43" t="s">
        <v>34</v>
      </c>
      <c r="C5" s="44" t="s">
        <v>35</v>
      </c>
      <c r="D5" s="43" t="s">
        <v>36</v>
      </c>
    </row>
    <row r="6" spans="1:4" s="41" customFormat="1" ht="15" customHeight="1">
      <c r="A6" s="30" t="s">
        <v>18</v>
      </c>
      <c r="B6" s="31">
        <v>1135</v>
      </c>
      <c r="C6" s="32">
        <v>180</v>
      </c>
      <c r="D6" s="32">
        <v>17</v>
      </c>
    </row>
    <row r="7" spans="1:4" s="41" customFormat="1" ht="15" customHeight="1">
      <c r="A7" s="33" t="s">
        <v>19</v>
      </c>
      <c r="B7" s="31">
        <v>1590</v>
      </c>
      <c r="C7" s="32">
        <v>221</v>
      </c>
      <c r="D7" s="32">
        <v>10</v>
      </c>
    </row>
    <row r="8" spans="1:4" s="41" customFormat="1" ht="15" customHeight="1">
      <c r="A8" s="33" t="s">
        <v>20</v>
      </c>
      <c r="B8" s="31">
        <v>1410</v>
      </c>
      <c r="C8" s="32">
        <v>200</v>
      </c>
      <c r="D8" s="32">
        <v>13</v>
      </c>
    </row>
    <row r="9" spans="1:4" s="41" customFormat="1" ht="15" customHeight="1">
      <c r="A9" s="45"/>
      <c r="B9" s="46"/>
      <c r="C9" s="47"/>
      <c r="D9" s="48" t="s">
        <v>30</v>
      </c>
    </row>
  </sheetData>
  <phoneticPr fontId="2"/>
  <hyperlinks>
    <hyperlink ref="A1" location="目次!A1" display="目次へもどる" xr:uid="{47D9AF41-2DDE-43CC-80D3-1D069AD5C00D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925D-F15D-4235-8596-43949B503E51}">
  <sheetPr codeName="Sheet4"/>
  <dimension ref="A1:J14"/>
  <sheetViews>
    <sheetView zoomScale="110" zoomScaleNormal="110" workbookViewId="0"/>
  </sheetViews>
  <sheetFormatPr defaultColWidth="9.625" defaultRowHeight="15" customHeight="1"/>
  <cols>
    <col min="1" max="1" width="11.125" style="39" customWidth="1"/>
    <col min="2" max="10" width="8.125" style="39" customWidth="1"/>
    <col min="11" max="16384" width="9.625" style="39"/>
  </cols>
  <sheetData>
    <row r="1" spans="1:10" s="27" customFormat="1" ht="15" customHeight="1">
      <c r="A1" s="224" t="s">
        <v>352</v>
      </c>
    </row>
    <row r="2" spans="1:10" s="27" customFormat="1" ht="15" customHeight="1"/>
    <row r="3" spans="1:10" ht="15" customHeight="1">
      <c r="A3" s="26" t="s">
        <v>37</v>
      </c>
    </row>
    <row r="4" spans="1:10" ht="15" customHeight="1">
      <c r="A4" s="50" t="s">
        <v>38</v>
      </c>
      <c r="B4" s="51"/>
      <c r="C4" s="51"/>
      <c r="D4" s="51"/>
      <c r="E4" s="51"/>
      <c r="F4" s="51"/>
      <c r="G4" s="51"/>
      <c r="H4" s="51"/>
      <c r="I4" s="51"/>
      <c r="J4" s="52" t="s">
        <v>39</v>
      </c>
    </row>
    <row r="5" spans="1:10" ht="15" customHeight="1">
      <c r="A5" s="226" t="s">
        <v>40</v>
      </c>
      <c r="B5" s="228" t="s">
        <v>41</v>
      </c>
      <c r="C5" s="229"/>
      <c r="D5" s="230"/>
      <c r="E5" s="228" t="s">
        <v>42</v>
      </c>
      <c r="F5" s="229"/>
      <c r="G5" s="229"/>
      <c r="H5" s="230"/>
      <c r="I5" s="231" t="s">
        <v>43</v>
      </c>
      <c r="J5" s="233" t="s">
        <v>44</v>
      </c>
    </row>
    <row r="6" spans="1:10" ht="15" customHeight="1">
      <c r="A6" s="227"/>
      <c r="B6" s="44" t="s">
        <v>45</v>
      </c>
      <c r="C6" s="44" t="s">
        <v>46</v>
      </c>
      <c r="D6" s="55" t="s">
        <v>47</v>
      </c>
      <c r="E6" s="44" t="s">
        <v>48</v>
      </c>
      <c r="F6" s="44" t="s">
        <v>49</v>
      </c>
      <c r="G6" s="44" t="s">
        <v>46</v>
      </c>
      <c r="H6" s="55" t="s">
        <v>47</v>
      </c>
      <c r="I6" s="232"/>
      <c r="J6" s="234"/>
    </row>
    <row r="7" spans="1:10" ht="15" customHeight="1">
      <c r="A7" s="33" t="s">
        <v>50</v>
      </c>
      <c r="B7" s="56">
        <v>60604.59</v>
      </c>
      <c r="C7" s="14">
        <v>23440.35</v>
      </c>
      <c r="D7" s="14">
        <f t="shared" ref="D7:D8" si="0">SUM(B7:C7)</f>
        <v>84044.94</v>
      </c>
      <c r="E7" s="14">
        <v>1824.11</v>
      </c>
      <c r="F7" s="14">
        <v>1355.37</v>
      </c>
      <c r="G7" s="14">
        <v>168.68</v>
      </c>
      <c r="H7" s="14">
        <f t="shared" ref="H7:H8" si="1">SUM(E7:G7)</f>
        <v>3348.1599999999994</v>
      </c>
      <c r="I7" s="14">
        <v>8461.69</v>
      </c>
      <c r="J7" s="57">
        <f t="shared" ref="J7:J8" si="2">SUM(D7,H7,I7)</f>
        <v>95854.790000000008</v>
      </c>
    </row>
    <row r="8" spans="1:10" ht="15" customHeight="1">
      <c r="A8" s="33" t="s">
        <v>19</v>
      </c>
      <c r="B8" s="56">
        <v>57713</v>
      </c>
      <c r="C8" s="14">
        <v>22852</v>
      </c>
      <c r="D8" s="14">
        <f t="shared" si="0"/>
        <v>80565</v>
      </c>
      <c r="E8" s="14">
        <v>1677</v>
      </c>
      <c r="F8" s="14">
        <v>1265</v>
      </c>
      <c r="G8" s="14">
        <v>168</v>
      </c>
      <c r="H8" s="14">
        <f t="shared" si="1"/>
        <v>3110</v>
      </c>
      <c r="I8" s="14">
        <v>8054</v>
      </c>
      <c r="J8" s="57">
        <f t="shared" si="2"/>
        <v>91729</v>
      </c>
    </row>
    <row r="9" spans="1:10" ht="15" customHeight="1">
      <c r="A9" s="33" t="s">
        <v>20</v>
      </c>
      <c r="B9" s="56">
        <v>56566</v>
      </c>
      <c r="C9" s="14">
        <v>22918</v>
      </c>
      <c r="D9" s="14">
        <f>SUM(B9:C9)</f>
        <v>79484</v>
      </c>
      <c r="E9" s="14">
        <v>1637</v>
      </c>
      <c r="F9" s="14">
        <v>1238</v>
      </c>
      <c r="G9" s="14">
        <v>159</v>
      </c>
      <c r="H9" s="14">
        <f>SUM(E9:G9)</f>
        <v>3034</v>
      </c>
      <c r="I9" s="14">
        <v>7910</v>
      </c>
      <c r="J9" s="57">
        <f>SUM(D9,H9,I9)</f>
        <v>90428</v>
      </c>
    </row>
    <row r="10" spans="1:10" ht="15" customHeight="1">
      <c r="A10" s="45" t="s">
        <v>51</v>
      </c>
      <c r="B10" s="58"/>
      <c r="C10" s="58"/>
      <c r="D10" s="58"/>
      <c r="E10" s="58"/>
      <c r="F10" s="58"/>
      <c r="G10" s="58"/>
      <c r="H10" s="58"/>
      <c r="I10" s="58"/>
      <c r="J10" s="59" t="s">
        <v>52</v>
      </c>
    </row>
    <row r="12" spans="1:10" ht="15" customHeight="1">
      <c r="B12" s="60"/>
      <c r="C12" s="60"/>
      <c r="D12" s="60"/>
      <c r="E12" s="60"/>
      <c r="F12" s="60"/>
      <c r="G12" s="60"/>
      <c r="H12" s="60"/>
      <c r="I12" s="60"/>
      <c r="J12" s="60"/>
    </row>
    <row r="13" spans="1:10" ht="15" customHeight="1">
      <c r="B13" s="60"/>
      <c r="C13" s="60"/>
      <c r="D13" s="60"/>
      <c r="E13" s="60"/>
      <c r="F13" s="60"/>
      <c r="G13" s="60"/>
      <c r="H13" s="60"/>
      <c r="I13" s="60"/>
      <c r="J13" s="60"/>
    </row>
    <row r="14" spans="1:10" ht="15" customHeight="1">
      <c r="B14" s="61"/>
      <c r="C14" s="61"/>
      <c r="D14" s="61"/>
      <c r="E14" s="61"/>
      <c r="F14" s="61"/>
      <c r="G14" s="61"/>
      <c r="H14" s="61"/>
      <c r="I14" s="61"/>
      <c r="J14" s="61"/>
    </row>
  </sheetData>
  <mergeCells count="5">
    <mergeCell ref="A5:A6"/>
    <mergeCell ref="B5:D5"/>
    <mergeCell ref="E5:H5"/>
    <mergeCell ref="I5:I6"/>
    <mergeCell ref="J5:J6"/>
  </mergeCells>
  <phoneticPr fontId="2"/>
  <hyperlinks>
    <hyperlink ref="A1" location="目次!A1" display="目次へもどる" xr:uid="{B5432034-3F2C-440D-91B5-F72F1E906CB9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landscape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925FB-A6FA-4A29-95E9-A318C5F39D38}">
  <sheetPr codeName="Sheet5"/>
  <dimension ref="A1:D8"/>
  <sheetViews>
    <sheetView zoomScale="110" zoomScaleNormal="110" workbookViewId="0"/>
  </sheetViews>
  <sheetFormatPr defaultColWidth="9.875" defaultRowHeight="15" customHeight="1"/>
  <cols>
    <col min="1" max="1" width="11.125" style="39" customWidth="1"/>
    <col min="2" max="4" width="24.625" style="39" customWidth="1"/>
    <col min="5" max="16384" width="9.875" style="39"/>
  </cols>
  <sheetData>
    <row r="1" spans="1:4" s="27" customFormat="1" ht="15" customHeight="1">
      <c r="A1" s="224" t="s">
        <v>352</v>
      </c>
    </row>
    <row r="2" spans="1:4" s="27" customFormat="1" ht="15" customHeight="1"/>
    <row r="3" spans="1:4" ht="15" customHeight="1">
      <c r="A3" s="50" t="s">
        <v>53</v>
      </c>
      <c r="B3" s="51"/>
      <c r="C3" s="51"/>
      <c r="D3" s="52" t="s">
        <v>39</v>
      </c>
    </row>
    <row r="4" spans="1:4" ht="15" customHeight="1">
      <c r="A4" s="54" t="s">
        <v>3</v>
      </c>
      <c r="B4" s="44" t="s">
        <v>54</v>
      </c>
      <c r="C4" s="44" t="s">
        <v>55</v>
      </c>
      <c r="D4" s="43" t="s">
        <v>56</v>
      </c>
    </row>
    <row r="5" spans="1:4" ht="15" customHeight="1">
      <c r="A5" s="33" t="s">
        <v>18</v>
      </c>
      <c r="B5" s="14">
        <v>85711.34</v>
      </c>
      <c r="C5" s="14">
        <v>7686.6</v>
      </c>
      <c r="D5" s="14">
        <v>11683.14</v>
      </c>
    </row>
    <row r="6" spans="1:4" ht="15" customHeight="1">
      <c r="A6" s="33" t="s">
        <v>19</v>
      </c>
      <c r="B6" s="14">
        <v>82067</v>
      </c>
      <c r="C6" s="14">
        <v>7574</v>
      </c>
      <c r="D6" s="14">
        <v>11994</v>
      </c>
    </row>
    <row r="7" spans="1:4" ht="15" customHeight="1">
      <c r="A7" s="33" t="s">
        <v>20</v>
      </c>
      <c r="B7" s="14">
        <v>80985</v>
      </c>
      <c r="C7" s="14">
        <v>6667</v>
      </c>
      <c r="D7" s="14">
        <v>12463</v>
      </c>
    </row>
    <row r="8" spans="1:4" ht="15" customHeight="1">
      <c r="A8" s="62" t="s">
        <v>57</v>
      </c>
      <c r="B8" s="58"/>
      <c r="C8" s="58"/>
      <c r="D8" s="63" t="s">
        <v>52</v>
      </c>
    </row>
  </sheetData>
  <phoneticPr fontId="2"/>
  <hyperlinks>
    <hyperlink ref="A1" location="目次!A1" display="目次へもどる" xr:uid="{F496F2A5-D56B-4643-A59D-7E509A8B6D74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landscape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C9918-AB32-4B94-9ED4-B626FBCB48CF}">
  <sheetPr codeName="Sheet6"/>
  <dimension ref="A1:M11"/>
  <sheetViews>
    <sheetView zoomScale="110" zoomScaleNormal="110" workbookViewId="0"/>
  </sheetViews>
  <sheetFormatPr defaultColWidth="9.875" defaultRowHeight="15" customHeight="1"/>
  <cols>
    <col min="1" max="1" width="8.125" style="39" customWidth="1"/>
    <col min="2" max="2" width="7.125" style="39" customWidth="1"/>
    <col min="3" max="3" width="6.25" style="39" customWidth="1"/>
    <col min="4" max="5" width="7.125" style="39" customWidth="1"/>
    <col min="6" max="6" width="6.25" style="39" customWidth="1"/>
    <col min="7" max="7" width="7.25" style="39" customWidth="1"/>
    <col min="8" max="8" width="7.125" style="39" customWidth="1"/>
    <col min="9" max="9" width="6.25" style="39" customWidth="1"/>
    <col min="10" max="10" width="6.875" style="39" customWidth="1"/>
    <col min="11" max="11" width="7.375" style="39" customWidth="1"/>
    <col min="12" max="12" width="6.125" style="39" customWidth="1"/>
    <col min="13" max="13" width="6.875" style="39" customWidth="1"/>
    <col min="14" max="16384" width="9.875" style="39"/>
  </cols>
  <sheetData>
    <row r="1" spans="1:13" s="27" customFormat="1" ht="15" customHeight="1">
      <c r="A1" s="224" t="s">
        <v>352</v>
      </c>
    </row>
    <row r="2" spans="1:13" s="27" customFormat="1" ht="15" customHeight="1"/>
    <row r="3" spans="1:13" ht="15" customHeight="1">
      <c r="A3" s="26" t="s">
        <v>58</v>
      </c>
    </row>
    <row r="4" spans="1:13" ht="15" customHeight="1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s="27" customFormat="1" ht="15" customHeight="1">
      <c r="A5" s="64"/>
      <c r="B5" s="228" t="s">
        <v>41</v>
      </c>
      <c r="C5" s="229"/>
      <c r="D5" s="230"/>
      <c r="E5" s="228" t="s">
        <v>59</v>
      </c>
      <c r="F5" s="229"/>
      <c r="G5" s="230"/>
      <c r="H5" s="228" t="s">
        <v>60</v>
      </c>
      <c r="I5" s="229"/>
      <c r="J5" s="230"/>
      <c r="K5" s="235" t="s">
        <v>61</v>
      </c>
      <c r="L5" s="236"/>
      <c r="M5" s="236"/>
    </row>
    <row r="6" spans="1:13" ht="30" customHeight="1">
      <c r="A6" s="66" t="s">
        <v>62</v>
      </c>
      <c r="B6" s="67" t="s">
        <v>63</v>
      </c>
      <c r="C6" s="68" t="s">
        <v>64</v>
      </c>
      <c r="D6" s="69" t="s">
        <v>65</v>
      </c>
      <c r="E6" s="67" t="s">
        <v>63</v>
      </c>
      <c r="F6" s="68" t="s">
        <v>64</v>
      </c>
      <c r="G6" s="69" t="s">
        <v>65</v>
      </c>
      <c r="H6" s="67" t="s">
        <v>63</v>
      </c>
      <c r="I6" s="68" t="s">
        <v>64</v>
      </c>
      <c r="J6" s="70" t="s">
        <v>65</v>
      </c>
      <c r="K6" s="71" t="s">
        <v>63</v>
      </c>
      <c r="L6" s="72" t="s">
        <v>64</v>
      </c>
      <c r="M6" s="72" t="s">
        <v>65</v>
      </c>
    </row>
    <row r="7" spans="1:13" ht="15" customHeight="1">
      <c r="A7" s="73"/>
      <c r="B7" s="74" t="s">
        <v>66</v>
      </c>
      <c r="C7" s="74" t="s">
        <v>66</v>
      </c>
      <c r="D7" s="75" t="s">
        <v>67</v>
      </c>
      <c r="E7" s="74" t="s">
        <v>66</v>
      </c>
      <c r="F7" s="74" t="s">
        <v>66</v>
      </c>
      <c r="G7" s="75" t="s">
        <v>67</v>
      </c>
      <c r="H7" s="74" t="s">
        <v>66</v>
      </c>
      <c r="I7" s="74" t="s">
        <v>66</v>
      </c>
      <c r="J7" s="76" t="s">
        <v>67</v>
      </c>
      <c r="K7" s="77" t="s">
        <v>66</v>
      </c>
      <c r="L7" s="77" t="s">
        <v>66</v>
      </c>
      <c r="M7" s="77" t="s">
        <v>67</v>
      </c>
    </row>
    <row r="8" spans="1:13" ht="15" customHeight="1">
      <c r="A8" s="53" t="s">
        <v>68</v>
      </c>
      <c r="B8" s="78">
        <v>60605</v>
      </c>
      <c r="C8" s="14">
        <f t="shared" ref="C8:C9" si="0">B8/365</f>
        <v>166.04109589041096</v>
      </c>
      <c r="D8" s="14">
        <f>C8*1000000/344280</f>
        <v>482.28504673640919</v>
      </c>
      <c r="E8" s="14">
        <v>3179</v>
      </c>
      <c r="F8" s="14">
        <f t="shared" ref="F8:F9" si="1">E8/365</f>
        <v>8.7095890410958905</v>
      </c>
      <c r="G8" s="14">
        <f t="shared" ref="G8:G9" si="2">F8*1000000/342681</f>
        <v>25.416025519640396</v>
      </c>
      <c r="H8" s="79">
        <v>8462</v>
      </c>
      <c r="I8" s="14">
        <f t="shared" ref="I8:I9" si="3">H8/365</f>
        <v>23.183561643835617</v>
      </c>
      <c r="J8" s="14">
        <v>67</v>
      </c>
      <c r="K8" s="80">
        <v>72246</v>
      </c>
      <c r="L8" s="57">
        <f t="shared" ref="L8:L9" si="4">K8/365</f>
        <v>197.93424657534246</v>
      </c>
      <c r="M8" s="57">
        <f t="shared" ref="M8:M9" si="5">L8*1000000/342681</f>
        <v>577.6049637281975</v>
      </c>
    </row>
    <row r="9" spans="1:13" ht="15" customHeight="1">
      <c r="A9" s="81" t="s">
        <v>69</v>
      </c>
      <c r="B9" s="78">
        <v>57713</v>
      </c>
      <c r="C9" s="14">
        <f t="shared" si="0"/>
        <v>158.11780821917807</v>
      </c>
      <c r="D9" s="14">
        <f>C9*1000000/343548</f>
        <v>460.24953782056099</v>
      </c>
      <c r="E9" s="14">
        <v>2942</v>
      </c>
      <c r="F9" s="14">
        <f t="shared" si="1"/>
        <v>8.0602739726027401</v>
      </c>
      <c r="G9" s="14">
        <f t="shared" si="2"/>
        <v>23.521216445039965</v>
      </c>
      <c r="H9" s="79">
        <v>8054</v>
      </c>
      <c r="I9" s="14">
        <f t="shared" si="3"/>
        <v>22.065753424657533</v>
      </c>
      <c r="J9" s="14">
        <f t="shared" ref="J9" si="6">I9*1000000/342681</f>
        <v>64.391528636421441</v>
      </c>
      <c r="K9" s="80">
        <v>68709</v>
      </c>
      <c r="L9" s="57">
        <f t="shared" si="4"/>
        <v>188.24383561643836</v>
      </c>
      <c r="M9" s="57">
        <f t="shared" si="5"/>
        <v>549.32673715916076</v>
      </c>
    </row>
    <row r="10" spans="1:13" ht="15" customHeight="1">
      <c r="A10" s="82" t="s">
        <v>70</v>
      </c>
      <c r="B10" s="78">
        <v>56566</v>
      </c>
      <c r="C10" s="14">
        <f>B10/365</f>
        <v>154.97534246575341</v>
      </c>
      <c r="D10" s="14">
        <f>C10*1000000/342397</f>
        <v>452.61886776389224</v>
      </c>
      <c r="E10" s="14">
        <v>2875</v>
      </c>
      <c r="F10" s="14">
        <f>E10/365</f>
        <v>7.8767123287671232</v>
      </c>
      <c r="G10" s="14">
        <f>F10*1000000/342681</f>
        <v>22.985553120152922</v>
      </c>
      <c r="H10" s="79">
        <v>7910</v>
      </c>
      <c r="I10" s="14">
        <f>H10/365</f>
        <v>21.671232876712327</v>
      </c>
      <c r="J10" s="14">
        <f>I10*1000000/342681</f>
        <v>63.240252236664205</v>
      </c>
      <c r="K10" s="80">
        <v>67351</v>
      </c>
      <c r="L10" s="57">
        <f>K10/365</f>
        <v>184.52328767123288</v>
      </c>
      <c r="M10" s="57">
        <f>L10*1000000/342681</f>
        <v>538.46956111145028</v>
      </c>
    </row>
    <row r="11" spans="1:13" ht="15" customHeight="1">
      <c r="A11" s="58" t="s">
        <v>71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63" t="s">
        <v>72</v>
      </c>
    </row>
  </sheetData>
  <mergeCells count="4">
    <mergeCell ref="B5:D5"/>
    <mergeCell ref="E5:G5"/>
    <mergeCell ref="H5:J5"/>
    <mergeCell ref="K5:M5"/>
  </mergeCells>
  <phoneticPr fontId="2"/>
  <hyperlinks>
    <hyperlink ref="A1" location="目次!A1" display="目次へもどる" xr:uid="{F1E9D8D3-42A8-432F-9954-E7AB377F64A4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landscape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AC224-9000-4FD6-B6DA-F74664BF95FB}">
  <sheetPr codeName="Sheet7"/>
  <dimension ref="A1:H12"/>
  <sheetViews>
    <sheetView zoomScale="110" zoomScaleNormal="110" workbookViewId="0"/>
  </sheetViews>
  <sheetFormatPr defaultColWidth="12.125" defaultRowHeight="15" customHeight="1"/>
  <cols>
    <col min="1" max="2" width="11.125" style="41" customWidth="1"/>
    <col min="3" max="8" width="10.625" style="41" customWidth="1"/>
    <col min="9" max="16384" width="12.125" style="41"/>
  </cols>
  <sheetData>
    <row r="1" spans="1:8" s="27" customFormat="1" ht="15" customHeight="1">
      <c r="A1" s="224" t="s">
        <v>352</v>
      </c>
    </row>
    <row r="2" spans="1:8" s="27" customFormat="1" ht="15" customHeight="1"/>
    <row r="3" spans="1:8" ht="15" customHeight="1">
      <c r="A3" s="40" t="s">
        <v>73</v>
      </c>
    </row>
    <row r="4" spans="1:8" ht="15" customHeight="1">
      <c r="H4" s="5" t="s">
        <v>74</v>
      </c>
    </row>
    <row r="5" spans="1:8" ht="15" customHeight="1">
      <c r="A5" s="237" t="s">
        <v>3</v>
      </c>
      <c r="B5" s="239" t="s">
        <v>75</v>
      </c>
      <c r="C5" s="228" t="s">
        <v>76</v>
      </c>
      <c r="D5" s="229"/>
      <c r="E5" s="229"/>
      <c r="F5" s="228" t="s">
        <v>77</v>
      </c>
      <c r="G5" s="229"/>
      <c r="H5" s="229"/>
    </row>
    <row r="6" spans="1:8" ht="15" customHeight="1">
      <c r="A6" s="238"/>
      <c r="B6" s="240"/>
      <c r="C6" s="44" t="s">
        <v>78</v>
      </c>
      <c r="D6" s="44" t="s">
        <v>79</v>
      </c>
      <c r="E6" s="84" t="s">
        <v>80</v>
      </c>
      <c r="F6" s="44" t="s">
        <v>78</v>
      </c>
      <c r="G6" s="44" t="s">
        <v>79</v>
      </c>
      <c r="H6" s="65" t="s">
        <v>80</v>
      </c>
    </row>
    <row r="7" spans="1:8" ht="15" customHeight="1">
      <c r="A7" s="85" t="s">
        <v>81</v>
      </c>
      <c r="B7" s="31">
        <v>295</v>
      </c>
      <c r="C7" s="32">
        <v>4015.91</v>
      </c>
      <c r="D7" s="32">
        <v>24812.9</v>
      </c>
      <c r="E7" s="86">
        <f t="shared" ref="E7:E8" si="0">SUM(C7:D7)</f>
        <v>28828.81</v>
      </c>
      <c r="F7" s="32">
        <v>13.613254237288135</v>
      </c>
      <c r="G7" s="32">
        <v>84.111525423728821</v>
      </c>
      <c r="H7" s="86">
        <f t="shared" ref="H7:H8" si="1">SUM(F7:G7)</f>
        <v>97.724779661016953</v>
      </c>
    </row>
    <row r="8" spans="1:8" ht="15" customHeight="1">
      <c r="A8" s="87" t="s">
        <v>19</v>
      </c>
      <c r="B8" s="31">
        <v>295</v>
      </c>
      <c r="C8" s="32">
        <v>4120</v>
      </c>
      <c r="D8" s="32">
        <v>23646</v>
      </c>
      <c r="E8" s="86">
        <f t="shared" si="0"/>
        <v>27766</v>
      </c>
      <c r="F8" s="32">
        <v>13.966101694915254</v>
      </c>
      <c r="G8" s="32">
        <v>80.155932203389824</v>
      </c>
      <c r="H8" s="86">
        <f t="shared" si="1"/>
        <v>94.122033898305077</v>
      </c>
    </row>
    <row r="9" spans="1:8" ht="15" customHeight="1">
      <c r="A9" s="88" t="s">
        <v>20</v>
      </c>
      <c r="B9" s="35">
        <v>294</v>
      </c>
      <c r="C9" s="36">
        <v>3701</v>
      </c>
      <c r="D9" s="36">
        <v>23907</v>
      </c>
      <c r="E9" s="89">
        <v>27609</v>
      </c>
      <c r="F9" s="36">
        <v>12.588435374149659</v>
      </c>
      <c r="G9" s="36">
        <v>81.316326530612244</v>
      </c>
      <c r="H9" s="89">
        <f>SUM(F9:G9)</f>
        <v>93.904761904761898</v>
      </c>
    </row>
    <row r="10" spans="1:8" ht="15" customHeight="1">
      <c r="A10" s="90" t="s">
        <v>82</v>
      </c>
      <c r="H10" s="91"/>
    </row>
    <row r="11" spans="1:8" ht="15" customHeight="1">
      <c r="C11" s="92"/>
      <c r="D11" s="92"/>
      <c r="E11" s="92"/>
      <c r="H11" s="91" t="s">
        <v>72</v>
      </c>
    </row>
    <row r="12" spans="1:8" ht="15" customHeight="1">
      <c r="C12" s="93"/>
      <c r="D12" s="93"/>
      <c r="E12" s="93"/>
    </row>
  </sheetData>
  <mergeCells count="4">
    <mergeCell ref="A5:A6"/>
    <mergeCell ref="B5:B6"/>
    <mergeCell ref="C5:E5"/>
    <mergeCell ref="F5:H5"/>
  </mergeCells>
  <phoneticPr fontId="2"/>
  <hyperlinks>
    <hyperlink ref="A1" location="目次!A1" display="目次へもどる" xr:uid="{14653A2C-61FB-438F-A72D-74FF8BBC7165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landscape" cellComments="atEnd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DA518-749F-4C33-BCB9-361C7FAF1F6C}">
  <sheetPr codeName="Sheet8"/>
  <dimension ref="A1:C9"/>
  <sheetViews>
    <sheetView zoomScale="110" zoomScaleNormal="110" workbookViewId="0"/>
  </sheetViews>
  <sheetFormatPr defaultColWidth="9.625" defaultRowHeight="15" customHeight="1"/>
  <cols>
    <col min="1" max="1" width="11.125" style="41" customWidth="1"/>
    <col min="2" max="3" width="37.5" style="41" customWidth="1"/>
    <col min="4" max="16384" width="9.625" style="41"/>
  </cols>
  <sheetData>
    <row r="1" spans="1:3" s="27" customFormat="1" ht="15" customHeight="1">
      <c r="A1" s="224" t="s">
        <v>352</v>
      </c>
    </row>
    <row r="2" spans="1:3" s="27" customFormat="1" ht="15" customHeight="1"/>
    <row r="3" spans="1:3" s="27" customFormat="1" ht="15" customHeight="1">
      <c r="A3" s="26" t="s">
        <v>83</v>
      </c>
    </row>
    <row r="4" spans="1:3" s="27" customFormat="1" ht="15" customHeight="1">
      <c r="A4" s="27" t="s">
        <v>84</v>
      </c>
      <c r="C4" s="5" t="s">
        <v>85</v>
      </c>
    </row>
    <row r="5" spans="1:3" ht="15" customHeight="1">
      <c r="A5" s="28" t="s">
        <v>86</v>
      </c>
      <c r="B5" s="42" t="s">
        <v>87</v>
      </c>
      <c r="C5" s="43" t="s">
        <v>88</v>
      </c>
    </row>
    <row r="6" spans="1:3" ht="15" customHeight="1">
      <c r="A6" s="94" t="s">
        <v>89</v>
      </c>
      <c r="B6" s="56">
        <v>1781</v>
      </c>
      <c r="C6" s="14">
        <v>1123</v>
      </c>
    </row>
    <row r="7" spans="1:3" ht="15" customHeight="1">
      <c r="A7" s="95" t="s">
        <v>20</v>
      </c>
      <c r="B7" s="56">
        <v>1681</v>
      </c>
      <c r="C7" s="14">
        <v>1058</v>
      </c>
    </row>
    <row r="8" spans="1:3" ht="15" customHeight="1">
      <c r="A8" s="95" t="s">
        <v>90</v>
      </c>
      <c r="B8" s="56">
        <v>1576</v>
      </c>
      <c r="C8" s="14">
        <v>987</v>
      </c>
    </row>
    <row r="9" spans="1:3" s="27" customFormat="1" ht="15" customHeight="1">
      <c r="A9" s="45"/>
      <c r="B9" s="45"/>
      <c r="C9" s="63" t="s">
        <v>72</v>
      </c>
    </row>
  </sheetData>
  <phoneticPr fontId="2"/>
  <hyperlinks>
    <hyperlink ref="A1" location="目次!A1" display="目次へもどる" xr:uid="{6F32B4C8-C471-4A73-B2B3-629A748E5B55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landscape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4</vt:i4>
      </vt:variant>
    </vt:vector>
  </HeadingPairs>
  <TitlesOfParts>
    <vt:vector size="25" baseType="lpstr">
      <vt:lpstr>目次</vt:lpstr>
      <vt:lpstr>9-1</vt:lpstr>
      <vt:lpstr>9-2</vt:lpstr>
      <vt:lpstr>9-3</vt:lpstr>
      <vt:lpstr>9-4(1)</vt:lpstr>
      <vt:lpstr>9-4(2)</vt:lpstr>
      <vt:lpstr>9-5</vt:lpstr>
      <vt:lpstr>9-6</vt:lpstr>
      <vt:lpstr>9-7</vt:lpstr>
      <vt:lpstr>9-8</vt:lpstr>
      <vt:lpstr>9-9</vt:lpstr>
      <vt:lpstr>9-10</vt:lpstr>
      <vt:lpstr>9-11</vt:lpstr>
      <vt:lpstr>9-12</vt:lpstr>
      <vt:lpstr>9-13</vt:lpstr>
      <vt:lpstr>9-14</vt:lpstr>
      <vt:lpstr>9-15</vt:lpstr>
      <vt:lpstr>9-16</vt:lpstr>
      <vt:lpstr>9-17</vt:lpstr>
      <vt:lpstr>9-18</vt:lpstr>
      <vt:lpstr>9-19</vt:lpstr>
      <vt:lpstr>'9-12'!Print_Area</vt:lpstr>
      <vt:lpstr>'9-14'!Print_Area</vt:lpstr>
      <vt:lpstr>'9-19'!Print_Area</vt:lpstr>
      <vt:lpstr>'9-9'!Print_Area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00085426</cp:lastModifiedBy>
  <dcterms:created xsi:type="dcterms:W3CDTF">2016-11-22T04:29:59Z</dcterms:created>
  <dcterms:modified xsi:type="dcterms:W3CDTF">2026-03-27T05:15:36Z</dcterms:modified>
</cp:coreProperties>
</file>