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新しいフォルダー\"/>
    </mc:Choice>
  </mc:AlternateContent>
  <xr:revisionPtr revIDLastSave="0" documentId="13_ncr:1_{EE0100F5-C33C-47F5-853B-D314AC9BC2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619" r:id="rId1"/>
    <sheet name="4-1" sheetId="582" r:id="rId2"/>
    <sheet name="4-2" sheetId="583" r:id="rId3"/>
    <sheet name="4-3" sheetId="584" r:id="rId4"/>
    <sheet name="4-4" sheetId="585" r:id="rId5"/>
    <sheet name="4-5" sheetId="586" r:id="rId6"/>
    <sheet name="4-6" sheetId="587" r:id="rId7"/>
    <sheet name="4-7(1)" sheetId="588" r:id="rId8"/>
    <sheet name="4-7(2)" sheetId="589" r:id="rId9"/>
    <sheet name="4-8" sheetId="591" r:id="rId10"/>
    <sheet name="4-9" sheetId="592" r:id="rId11"/>
    <sheet name="4-10" sheetId="593" r:id="rId12"/>
    <sheet name="4-11" sheetId="594" r:id="rId13"/>
    <sheet name="4-12" sheetId="595" r:id="rId14"/>
    <sheet name="4-13" sheetId="596" r:id="rId15"/>
    <sheet name="4-14" sheetId="597" r:id="rId16"/>
    <sheet name="4-15" sheetId="598" r:id="rId17"/>
    <sheet name="4-16" sheetId="599" r:id="rId18"/>
    <sheet name="4-17" sheetId="601" r:id="rId19"/>
    <sheet name="4-18" sheetId="602" r:id="rId20"/>
    <sheet name="4-19" sheetId="604" r:id="rId21"/>
    <sheet name="4-20" sheetId="605" r:id="rId22"/>
    <sheet name="4-21" sheetId="606" r:id="rId23"/>
    <sheet name="4-22" sheetId="607" r:id="rId24"/>
    <sheet name="4-23" sheetId="608" r:id="rId25"/>
    <sheet name="4-24(1)" sheetId="609" r:id="rId26"/>
    <sheet name="4-24(2)" sheetId="610" r:id="rId27"/>
    <sheet name="4-25" sheetId="611" r:id="rId28"/>
    <sheet name="4-26" sheetId="613" r:id="rId29"/>
    <sheet name="4-27" sheetId="614" r:id="rId30"/>
    <sheet name="4-28" sheetId="615" r:id="rId31"/>
    <sheet name="4-29" sheetId="616" r:id="rId32"/>
    <sheet name="4-30" sheetId="617" r:id="rId33"/>
    <sheet name="4-31" sheetId="618" r:id="rId34"/>
  </sheets>
  <externalReferences>
    <externalReference r:id="rId35"/>
  </externalReferences>
  <definedNames>
    <definedName name="_xlnm._FilterDatabase" localSheetId="1" hidden="1">'4-1'!$A$7:$C$12</definedName>
    <definedName name="_xlnm._FilterDatabase" localSheetId="5" hidden="1">'4-5'!$A$22:$A$26</definedName>
    <definedName name="_xlnm.Print_Area" localSheetId="11">'4-10'!$A$3:$R$24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16" l="1"/>
  <c r="D33" i="616"/>
  <c r="C33" i="616"/>
  <c r="E32" i="616"/>
  <c r="D32" i="616"/>
  <c r="C32" i="616"/>
  <c r="E20" i="615"/>
  <c r="D20" i="615"/>
  <c r="C20" i="615"/>
  <c r="H84" i="613"/>
  <c r="G84" i="613"/>
  <c r="F84" i="613"/>
  <c r="E84" i="613"/>
  <c r="D84" i="613"/>
  <c r="C84" i="613"/>
  <c r="I83" i="613"/>
  <c r="I82" i="613"/>
  <c r="I81" i="613"/>
  <c r="I80" i="613"/>
  <c r="I79" i="613"/>
  <c r="I78" i="613"/>
  <c r="I77" i="613"/>
  <c r="I76" i="613"/>
  <c r="I75" i="613"/>
  <c r="I74" i="613"/>
  <c r="I73" i="613"/>
  <c r="I72" i="613"/>
  <c r="I71" i="613"/>
  <c r="I70" i="613"/>
  <c r="I69" i="613"/>
  <c r="I68" i="613"/>
  <c r="I67" i="613"/>
  <c r="I66" i="613"/>
  <c r="I65" i="613"/>
  <c r="I64" i="613"/>
  <c r="I63" i="613"/>
  <c r="I62" i="613"/>
  <c r="I61" i="613"/>
  <c r="I60" i="613"/>
  <c r="I59" i="613"/>
  <c r="I58" i="613"/>
  <c r="I57" i="613"/>
  <c r="I56" i="613"/>
  <c r="I55" i="613"/>
  <c r="I54" i="613"/>
  <c r="I53" i="613"/>
  <c r="I52" i="613"/>
  <c r="I51" i="613"/>
  <c r="I50" i="613"/>
  <c r="I49" i="613"/>
  <c r="I48" i="613"/>
  <c r="I47" i="613"/>
  <c r="I46" i="613"/>
  <c r="I45" i="613"/>
  <c r="I44" i="613"/>
  <c r="I43" i="613"/>
  <c r="I42" i="613"/>
  <c r="I41" i="613"/>
  <c r="I40" i="613"/>
  <c r="I39" i="613"/>
  <c r="I38" i="613"/>
  <c r="I37" i="613"/>
  <c r="I36" i="613"/>
  <c r="I35" i="613"/>
  <c r="I34" i="613"/>
  <c r="I33" i="613"/>
  <c r="I32" i="613"/>
  <c r="I31" i="613"/>
  <c r="I30" i="613"/>
  <c r="I29" i="613"/>
  <c r="I28" i="613"/>
  <c r="I27" i="613"/>
  <c r="I26" i="613"/>
  <c r="I25" i="613"/>
  <c r="I24" i="613"/>
  <c r="I23" i="613"/>
  <c r="I22" i="613"/>
  <c r="I21" i="613"/>
  <c r="I20" i="613"/>
  <c r="I19" i="613"/>
  <c r="I18" i="613"/>
  <c r="I17" i="613"/>
  <c r="I16" i="613"/>
  <c r="I15" i="613"/>
  <c r="I14" i="613"/>
  <c r="I13" i="613"/>
  <c r="I12" i="613"/>
  <c r="I11" i="613"/>
  <c r="I10" i="613"/>
  <c r="I9" i="613"/>
  <c r="I8" i="613"/>
  <c r="I7" i="613"/>
  <c r="I84" i="613" s="1"/>
  <c r="B10" i="609"/>
  <c r="B9" i="609"/>
  <c r="B8" i="609"/>
  <c r="B18" i="608"/>
  <c r="B17" i="608"/>
  <c r="B16" i="608"/>
  <c r="B15" i="608"/>
  <c r="B14" i="608"/>
  <c r="B13" i="608"/>
  <c r="B11" i="608"/>
  <c r="B10" i="608"/>
  <c r="F10" i="607"/>
  <c r="F9" i="607"/>
  <c r="C9" i="607"/>
  <c r="B9" i="607"/>
  <c r="F6" i="604"/>
  <c r="E6" i="604"/>
  <c r="D6" i="604"/>
  <c r="C6" i="604"/>
  <c r="F7" i="602" l="1"/>
  <c r="E7" i="602"/>
  <c r="D7" i="602"/>
  <c r="C7" i="602"/>
  <c r="F7" i="601"/>
  <c r="E7" i="601"/>
  <c r="D7" i="601"/>
  <c r="C7" i="601"/>
  <c r="F23" i="598"/>
  <c r="E23" i="598"/>
  <c r="D23" i="598"/>
  <c r="F22" i="598"/>
  <c r="E22" i="598"/>
  <c r="D22" i="598"/>
  <c r="F20" i="598"/>
  <c r="E20" i="598"/>
  <c r="D20" i="598"/>
  <c r="B8" i="595"/>
  <c r="B7" i="595"/>
  <c r="B6" i="595"/>
  <c r="S23" i="594"/>
  <c r="P23" i="594"/>
  <c r="M23" i="594"/>
  <c r="I23" i="594"/>
  <c r="F23" i="594"/>
  <c r="C23" i="594"/>
  <c r="S22" i="594"/>
  <c r="P22" i="594"/>
  <c r="M22" i="594"/>
  <c r="I22" i="594"/>
  <c r="F22" i="594"/>
  <c r="C22" i="594"/>
  <c r="S21" i="594"/>
  <c r="P21" i="594"/>
  <c r="M21" i="594"/>
  <c r="F21" i="594"/>
  <c r="C21" i="594"/>
  <c r="S20" i="594"/>
  <c r="P20" i="594"/>
  <c r="M20" i="594"/>
  <c r="I20" i="594"/>
  <c r="F20" i="594"/>
  <c r="C20" i="594"/>
  <c r="S19" i="594"/>
  <c r="P19" i="594"/>
  <c r="M19" i="594"/>
  <c r="I19" i="594"/>
  <c r="F19" i="594"/>
  <c r="C19" i="594"/>
  <c r="S18" i="594"/>
  <c r="P18" i="594"/>
  <c r="M18" i="594"/>
  <c r="I18" i="594"/>
  <c r="F18" i="594"/>
  <c r="C18" i="594"/>
  <c r="S17" i="594"/>
  <c r="P17" i="594"/>
  <c r="M17" i="594"/>
  <c r="I17" i="594"/>
  <c r="F17" i="594"/>
  <c r="C17" i="594"/>
  <c r="S16" i="594"/>
  <c r="P16" i="594"/>
  <c r="M16" i="594"/>
  <c r="I16" i="594"/>
  <c r="F16" i="594"/>
  <c r="C16" i="594"/>
  <c r="S15" i="594"/>
  <c r="P15" i="594"/>
  <c r="M15" i="594"/>
  <c r="I15" i="594"/>
  <c r="F15" i="594"/>
  <c r="C15" i="594"/>
  <c r="S14" i="594"/>
  <c r="P14" i="594"/>
  <c r="M14" i="594"/>
  <c r="I14" i="594"/>
  <c r="F14" i="594"/>
  <c r="C14" i="594"/>
  <c r="S13" i="594"/>
  <c r="P13" i="594"/>
  <c r="M13" i="594"/>
  <c r="I13" i="594"/>
  <c r="F13" i="594"/>
  <c r="C13" i="594"/>
  <c r="S12" i="594"/>
  <c r="P12" i="594"/>
  <c r="M12" i="594"/>
  <c r="I12" i="594"/>
  <c r="F12" i="594"/>
  <c r="C12" i="594"/>
  <c r="S11" i="594"/>
  <c r="P11" i="594"/>
  <c r="M11" i="594"/>
  <c r="I11" i="594"/>
  <c r="F11" i="594"/>
  <c r="C11" i="594"/>
  <c r="S10" i="594"/>
  <c r="P10" i="594"/>
  <c r="M10" i="594"/>
  <c r="I10" i="594"/>
  <c r="F10" i="594"/>
  <c r="C10" i="594"/>
  <c r="S9" i="594"/>
  <c r="P9" i="594"/>
  <c r="M9" i="594"/>
  <c r="I9" i="594"/>
  <c r="F9" i="594"/>
  <c r="C9" i="594"/>
  <c r="M23" i="593"/>
  <c r="Q23" i="593" s="1"/>
  <c r="H23" i="593"/>
  <c r="D23" i="593"/>
  <c r="M22" i="593"/>
  <c r="Q22" i="593" s="1"/>
  <c r="D22" i="593"/>
  <c r="H22" i="593" s="1"/>
  <c r="M21" i="593"/>
  <c r="Q21" i="593" s="1"/>
  <c r="D21" i="593"/>
  <c r="H21" i="593" s="1"/>
  <c r="Q20" i="593"/>
  <c r="M20" i="593"/>
  <c r="D20" i="593"/>
  <c r="H20" i="593" s="1"/>
  <c r="M19" i="593"/>
  <c r="Q19" i="593" s="1"/>
  <c r="D19" i="593"/>
  <c r="H19" i="593" s="1"/>
  <c r="M18" i="593"/>
  <c r="Q18" i="593" s="1"/>
  <c r="D18" i="593"/>
  <c r="H18" i="593" s="1"/>
  <c r="M17" i="593"/>
  <c r="Q17" i="593" s="1"/>
  <c r="D17" i="593"/>
  <c r="H17" i="593" s="1"/>
  <c r="M16" i="593"/>
  <c r="Q16" i="593" s="1"/>
  <c r="D16" i="593"/>
  <c r="H16" i="593" s="1"/>
  <c r="M15" i="593"/>
  <c r="Q15" i="593" s="1"/>
  <c r="H15" i="593"/>
  <c r="D15" i="593"/>
  <c r="M14" i="593"/>
  <c r="Q14" i="593" s="1"/>
  <c r="D14" i="593"/>
  <c r="H14" i="593" s="1"/>
  <c r="M13" i="593"/>
  <c r="Q13" i="593" s="1"/>
  <c r="D13" i="593"/>
  <c r="H13" i="593" s="1"/>
  <c r="Q12" i="593"/>
  <c r="M12" i="593"/>
  <c r="D12" i="593"/>
  <c r="H12" i="593" s="1"/>
  <c r="M11" i="593"/>
  <c r="Q11" i="593" s="1"/>
  <c r="D11" i="593"/>
  <c r="H11" i="593" s="1"/>
  <c r="M10" i="593"/>
  <c r="Q10" i="593" s="1"/>
  <c r="D10" i="593"/>
  <c r="H10" i="593" s="1"/>
  <c r="M9" i="593"/>
  <c r="Q9" i="593" s="1"/>
  <c r="D9" i="593"/>
  <c r="H9" i="593" s="1"/>
  <c r="M7" i="593"/>
  <c r="Q7" i="593" s="1"/>
  <c r="D7" i="593"/>
  <c r="H7" i="593" s="1"/>
  <c r="F18" i="588" l="1"/>
  <c r="E18" i="588"/>
  <c r="D18" i="588"/>
  <c r="F15" i="588"/>
  <c r="E15" i="588"/>
  <c r="D15" i="588"/>
  <c r="F11" i="588"/>
  <c r="E11" i="588"/>
  <c r="D11" i="588"/>
  <c r="C33" i="584"/>
  <c r="D31" i="584"/>
  <c r="D33" i="584" s="1"/>
  <c r="C31" i="584"/>
  <c r="B31" i="584"/>
  <c r="B33" i="584" s="1"/>
  <c r="D16" i="584"/>
  <c r="C16" i="584"/>
  <c r="B16" i="584"/>
  <c r="P8" i="583"/>
  <c r="P7" i="583"/>
  <c r="P6" i="583"/>
</calcChain>
</file>

<file path=xl/sharedStrings.xml><?xml version="1.0" encoding="utf-8"?>
<sst xmlns="http://schemas.openxmlformats.org/spreadsheetml/2006/main" count="1215" uniqueCount="797">
  <si>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42"/>
  </si>
  <si>
    <t>年平均</t>
    <rPh sb="0" eb="1">
      <t>ネン</t>
    </rPh>
    <rPh sb="1" eb="3">
      <t>ヘイキン</t>
    </rPh>
    <phoneticPr fontId="42"/>
  </si>
  <si>
    <t>（令和2年＝100）</t>
    <rPh sb="1" eb="3">
      <t>レイワ</t>
    </rPh>
    <phoneticPr fontId="42"/>
  </si>
  <si>
    <t>年</t>
    <rPh sb="0" eb="1">
      <t>ネン</t>
    </rPh>
    <phoneticPr fontId="42"/>
  </si>
  <si>
    <t>総合</t>
    <phoneticPr fontId="42"/>
  </si>
  <si>
    <t>食料</t>
    <phoneticPr fontId="42"/>
  </si>
  <si>
    <t>住居</t>
    <phoneticPr fontId="42"/>
  </si>
  <si>
    <t>光熱･
水道</t>
    <phoneticPr fontId="42"/>
  </si>
  <si>
    <t>家具 ･
家事用品</t>
    <phoneticPr fontId="42"/>
  </si>
  <si>
    <t>被服及び履物</t>
    <phoneticPr fontId="42"/>
  </si>
  <si>
    <t>保健
医療</t>
    <phoneticPr fontId="42"/>
  </si>
  <si>
    <t>交通・
通信　</t>
    <phoneticPr fontId="42"/>
  </si>
  <si>
    <t>教育</t>
    <phoneticPr fontId="42"/>
  </si>
  <si>
    <t>教養
娯楽</t>
    <phoneticPr fontId="42"/>
  </si>
  <si>
    <t>諸雑費</t>
    <phoneticPr fontId="42"/>
  </si>
  <si>
    <t>（さいたま市）</t>
    <rPh sb="5" eb="6">
      <t>シ</t>
    </rPh>
    <phoneticPr fontId="42"/>
  </si>
  <si>
    <t>平成28</t>
    <rPh sb="0" eb="2">
      <t>ヘイセイ</t>
    </rPh>
    <phoneticPr fontId="47"/>
  </si>
  <si>
    <t>令和元</t>
    <rPh sb="0" eb="3">
      <t>レイワガン</t>
    </rPh>
    <phoneticPr fontId="2"/>
  </si>
  <si>
    <t>（全国）</t>
    <rPh sb="1" eb="3">
      <t>ゼンコク</t>
    </rPh>
    <phoneticPr fontId="40"/>
  </si>
  <si>
    <t>（注1）5年に1回、西暦年の末尾が0又は5の年に基準改定を行う。</t>
    <rPh sb="1" eb="2">
      <t>チュウ</t>
    </rPh>
    <rPh sb="5" eb="6">
      <t>ネン</t>
    </rPh>
    <rPh sb="8" eb="9">
      <t>カイ</t>
    </rPh>
    <rPh sb="10" eb="12">
      <t>セイレキ</t>
    </rPh>
    <rPh sb="12" eb="13">
      <t>トシ</t>
    </rPh>
    <rPh sb="14" eb="16">
      <t>マツビ</t>
    </rPh>
    <rPh sb="18" eb="19">
      <t>マタ</t>
    </rPh>
    <rPh sb="22" eb="23">
      <t>トシ</t>
    </rPh>
    <rPh sb="24" eb="28">
      <t>キジュンカイテイ</t>
    </rPh>
    <rPh sb="29" eb="30">
      <t>オコナ</t>
    </rPh>
    <phoneticPr fontId="42"/>
  </si>
  <si>
    <t>（注2）現在の基準が100となる基準の年は令和2年となる。</t>
    <rPh sb="4" eb="6">
      <t>ゲンザイ</t>
    </rPh>
    <rPh sb="7" eb="9">
      <t>キジュン</t>
    </rPh>
    <rPh sb="16" eb="18">
      <t>キジュン</t>
    </rPh>
    <rPh sb="19" eb="20">
      <t>トシ</t>
    </rPh>
    <rPh sb="21" eb="23">
      <t>レイワ</t>
    </rPh>
    <rPh sb="24" eb="25">
      <t>ネン</t>
    </rPh>
    <phoneticPr fontId="47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</si>
  <si>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42"/>
  </si>
  <si>
    <t>4-2. 消費生活相談内容別件数</t>
    <phoneticPr fontId="42"/>
  </si>
  <si>
    <t>（単位：件）</t>
    <rPh sb="1" eb="3">
      <t>タンイ</t>
    </rPh>
    <phoneticPr fontId="42"/>
  </si>
  <si>
    <t>相談内容</t>
    <rPh sb="0" eb="2">
      <t>ソウダン</t>
    </rPh>
    <rPh sb="2" eb="4">
      <t>ナイヨウ</t>
    </rPh>
    <phoneticPr fontId="1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</si>
  <si>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</si>
  <si>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</si>
  <si>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</si>
  <si>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</si>
  <si>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</si>
  <si>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</si>
  <si>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</si>
  <si>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契約(解約)</t>
  </si>
  <si>
    <t>接客対応</t>
  </si>
  <si>
    <t>包装・容器</t>
  </si>
  <si>
    <t>施設・設備</t>
  </si>
  <si>
    <t>買物相談</t>
  </si>
  <si>
    <t>生活知識</t>
  </si>
  <si>
    <t>その他</t>
  </si>
  <si>
    <t>計</t>
  </si>
  <si>
    <t>令和4</t>
    <rPh sb="0" eb="1">
      <t>レイワ</t>
    </rPh>
    <phoneticPr fontId="2"/>
  </si>
  <si>
    <t>5</t>
  </si>
  <si>
    <t>6</t>
  </si>
  <si>
    <t>資料：くらし安心課</t>
    <rPh sb="6" eb="8">
      <t>アンシン</t>
    </rPh>
    <phoneticPr fontId="42"/>
  </si>
  <si>
    <t>4-3. 消費生活相談種類別件数</t>
    <rPh sb="11" eb="13">
      <t>シュルイ</t>
    </rPh>
    <rPh sb="13" eb="14">
      <t>ベツ</t>
    </rPh>
    <phoneticPr fontId="42"/>
  </si>
  <si>
    <t>内容別及び種類別</t>
  </si>
  <si>
    <t>令和4年度</t>
    <rPh sb="0" eb="2">
      <t>レイワ</t>
    </rPh>
    <rPh sb="3" eb="5">
      <t>ネンド</t>
    </rPh>
    <phoneticPr fontId="1"/>
  </si>
  <si>
    <t>5年度</t>
    <rPh sb="1" eb="3">
      <t>ネンド</t>
    </rPh>
    <phoneticPr fontId="1"/>
  </si>
  <si>
    <t>6年度</t>
    <rPh sb="1" eb="3">
      <t>ネンド</t>
    </rPh>
    <phoneticPr fontId="1"/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</si>
  <si>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</si>
  <si>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</si>
  <si>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</si>
  <si>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1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</si>
  <si>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</si>
  <si>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</si>
  <si>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</si>
  <si>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</si>
  <si>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</si>
  <si>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</si>
  <si>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1">
      <t>ショウ</t>
    </rPh>
    <rPh sb="1" eb="2">
      <t>シナ</t>
    </rPh>
    <rPh sb="2" eb="3">
      <t>ケイ</t>
    </rPh>
    <phoneticPr fontId="1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</si>
  <si>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</si>
  <si>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</si>
  <si>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</si>
  <si>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</si>
  <si>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</si>
  <si>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</si>
  <si>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</si>
  <si>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</si>
  <si>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1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</si>
  <si>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</si>
  <si>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</si>
  <si>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</si>
  <si>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</si>
  <si>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</si>
  <si>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1">
      <t>ヤク</t>
    </rPh>
    <rPh sb="1" eb="2">
      <t>ツトム</t>
    </rPh>
    <rPh sb="2" eb="3">
      <t>ケイ</t>
    </rPh>
    <phoneticPr fontId="1"/>
  </si>
  <si>
    <t>他の相談</t>
    <rPh sb="0" eb="1">
      <t>ホカ</t>
    </rPh>
    <rPh sb="2" eb="4">
      <t>ソウダン</t>
    </rPh>
    <phoneticPr fontId="1"/>
  </si>
  <si>
    <t>合　計</t>
    <rPh sb="0" eb="1">
      <t>ゴウ</t>
    </rPh>
    <rPh sb="2" eb="3">
      <t>ケイ</t>
    </rPh>
    <phoneticPr fontId="1"/>
  </si>
  <si>
    <t>4-4. １世帯当たり年平均１か月間の消費支出（さいたま市・総世帯）</t>
    <phoneticPr fontId="42"/>
  </si>
  <si>
    <t>（単位：円）</t>
    <phoneticPr fontId="42"/>
  </si>
  <si>
    <t>区　　　　　分</t>
    <phoneticPr fontId="42"/>
  </si>
  <si>
    <t>令和4年</t>
    <rPh sb="0" eb="2">
      <t>レイワ</t>
    </rPh>
    <rPh sb="3" eb="4">
      <t>ネン</t>
    </rPh>
    <phoneticPr fontId="42"/>
  </si>
  <si>
    <t>5年</t>
    <rPh sb="1" eb="2">
      <t>ネン</t>
    </rPh>
    <phoneticPr fontId="42"/>
  </si>
  <si>
    <t>6年</t>
    <rPh sb="1" eb="2">
      <t>ネン</t>
    </rPh>
    <phoneticPr fontId="42"/>
  </si>
  <si>
    <t>集計世帯数（世帯）</t>
  </si>
  <si>
    <t>世帯人員（人）</t>
  </si>
  <si>
    <t>有業人員（人）</t>
  </si>
  <si>
    <t>世帯主年齢（歳）</t>
  </si>
  <si>
    <t>消費支出</t>
  </si>
  <si>
    <t>食　　料　</t>
    <phoneticPr fontId="42"/>
  </si>
  <si>
    <t>穀　　類</t>
    <phoneticPr fontId="42"/>
  </si>
  <si>
    <t>魚 介 類</t>
    <rPh sb="2" eb="3">
      <t>カイ</t>
    </rPh>
    <phoneticPr fontId="42"/>
  </si>
  <si>
    <t>肉　　類</t>
    <phoneticPr fontId="42"/>
  </si>
  <si>
    <t>乳卵類</t>
    <phoneticPr fontId="42"/>
  </si>
  <si>
    <t>野菜・海藻</t>
    <rPh sb="4" eb="5">
      <t>モ</t>
    </rPh>
    <phoneticPr fontId="42"/>
  </si>
  <si>
    <t>果　　物</t>
    <phoneticPr fontId="42"/>
  </si>
  <si>
    <t>油脂・調味料</t>
    <phoneticPr fontId="42"/>
  </si>
  <si>
    <t>菓子類</t>
    <phoneticPr fontId="42"/>
  </si>
  <si>
    <t>調理食品</t>
    <phoneticPr fontId="42"/>
  </si>
  <si>
    <t>飲　　料</t>
    <phoneticPr fontId="42"/>
  </si>
  <si>
    <t>酒　　類</t>
    <phoneticPr fontId="42"/>
  </si>
  <si>
    <t>外　　食</t>
    <phoneticPr fontId="42"/>
  </si>
  <si>
    <t>住　　居</t>
    <phoneticPr fontId="42"/>
  </si>
  <si>
    <t>家賃地代</t>
    <phoneticPr fontId="42"/>
  </si>
  <si>
    <t>設備修繕・維持</t>
    <phoneticPr fontId="42"/>
  </si>
  <si>
    <t>光熱・水道</t>
    <phoneticPr fontId="42"/>
  </si>
  <si>
    <t>電気・ガス代</t>
    <phoneticPr fontId="42"/>
  </si>
  <si>
    <t>他の光熱</t>
    <phoneticPr fontId="42"/>
  </si>
  <si>
    <t>上下水道料</t>
    <rPh sb="0" eb="2">
      <t>ジョウゲ</t>
    </rPh>
    <phoneticPr fontId="42"/>
  </si>
  <si>
    <t>家具・家事用品</t>
    <phoneticPr fontId="42"/>
  </si>
  <si>
    <t>家庭用耐久財</t>
    <phoneticPr fontId="42"/>
  </si>
  <si>
    <t>他の家具・家事用品等</t>
    <rPh sb="9" eb="10">
      <t>トウ</t>
    </rPh>
    <phoneticPr fontId="42"/>
  </si>
  <si>
    <t>被服及び履き物</t>
    <phoneticPr fontId="42"/>
  </si>
  <si>
    <t>和服・洋服</t>
    <rPh sb="0" eb="2">
      <t>ワフク</t>
    </rPh>
    <rPh sb="3" eb="5">
      <t>ヨウフク</t>
    </rPh>
    <phoneticPr fontId="42"/>
  </si>
  <si>
    <t>シャツ・セーター類</t>
    <rPh sb="8" eb="9">
      <t>ルイ</t>
    </rPh>
    <phoneticPr fontId="42"/>
  </si>
  <si>
    <t>下着類</t>
    <rPh sb="2" eb="3">
      <t>ルイ</t>
    </rPh>
    <phoneticPr fontId="42"/>
  </si>
  <si>
    <t>生地・他の被服</t>
    <rPh sb="5" eb="6">
      <t>ヒフク</t>
    </rPh>
    <phoneticPr fontId="42"/>
  </si>
  <si>
    <t>履物類</t>
    <phoneticPr fontId="42"/>
  </si>
  <si>
    <t>被服関連サービス</t>
    <rPh sb="0" eb="2">
      <t>ヒフク</t>
    </rPh>
    <rPh sb="2" eb="4">
      <t>カンレン</t>
    </rPh>
    <phoneticPr fontId="42"/>
  </si>
  <si>
    <t>保健医療</t>
    <phoneticPr fontId="42"/>
  </si>
  <si>
    <t>医薬品・摂取品・器具</t>
    <rPh sb="4" eb="6">
      <t>セッシュ</t>
    </rPh>
    <rPh sb="6" eb="7">
      <t>ヒン</t>
    </rPh>
    <phoneticPr fontId="42"/>
  </si>
  <si>
    <t>保健医療サービス</t>
    <rPh sb="0" eb="2">
      <t>ホケン</t>
    </rPh>
    <phoneticPr fontId="42"/>
  </si>
  <si>
    <t>交通・通信</t>
    <phoneticPr fontId="42"/>
  </si>
  <si>
    <t>交　　通</t>
    <phoneticPr fontId="42"/>
  </si>
  <si>
    <t>自動車等関係費</t>
    <phoneticPr fontId="42"/>
  </si>
  <si>
    <t>通　　信</t>
    <phoneticPr fontId="42"/>
  </si>
  <si>
    <t>教　　育</t>
    <phoneticPr fontId="42"/>
  </si>
  <si>
    <t>教養娯楽</t>
    <phoneticPr fontId="42"/>
  </si>
  <si>
    <t>教養娯楽用耐久財</t>
    <phoneticPr fontId="42"/>
  </si>
  <si>
    <t>教養娯楽用品</t>
    <phoneticPr fontId="42"/>
  </si>
  <si>
    <t>書籍・他の印刷物</t>
    <rPh sb="0" eb="2">
      <t>ショセキ</t>
    </rPh>
    <rPh sb="3" eb="4">
      <t>タ</t>
    </rPh>
    <rPh sb="5" eb="8">
      <t>インサツブツ</t>
    </rPh>
    <phoneticPr fontId="42"/>
  </si>
  <si>
    <t>教養娯楽サービス</t>
    <phoneticPr fontId="42"/>
  </si>
  <si>
    <t>その他の消費支出</t>
    <phoneticPr fontId="42"/>
  </si>
  <si>
    <t>こづかい（使途不明）</t>
    <phoneticPr fontId="42"/>
  </si>
  <si>
    <t>交際費</t>
    <phoneticPr fontId="42"/>
  </si>
  <si>
    <t>仕送り金</t>
    <phoneticPr fontId="42"/>
  </si>
  <si>
    <t>エンゲル係数（%）</t>
  </si>
  <si>
    <t>資料：総務省統計局「家計調査年報」</t>
    <rPh sb="5" eb="6">
      <t>ショウ</t>
    </rPh>
    <phoneticPr fontId="42"/>
  </si>
  <si>
    <t>4-5. レギュラーガソリン価格の推移</t>
    <rPh sb="14" eb="16">
      <t>カカク</t>
    </rPh>
    <rPh sb="17" eb="19">
      <t>スイイ</t>
    </rPh>
    <phoneticPr fontId="42"/>
  </si>
  <si>
    <t>各年1月初週</t>
    <rPh sb="3" eb="4">
      <t>ガツ</t>
    </rPh>
    <rPh sb="4" eb="6">
      <t>ショシュウ</t>
    </rPh>
    <phoneticPr fontId="2"/>
  </si>
  <si>
    <t>（単位：円/ℓ）</t>
    <rPh sb="4" eb="5">
      <t>エン</t>
    </rPh>
    <phoneticPr fontId="2"/>
  </si>
  <si>
    <t>年</t>
  </si>
  <si>
    <t>埼玉県</t>
    <rPh sb="0" eb="3">
      <t>サイタマケン</t>
    </rPh>
    <phoneticPr fontId="2"/>
  </si>
  <si>
    <t>全国</t>
    <rPh sb="0" eb="2">
      <t>ゼンコク</t>
    </rPh>
    <phoneticPr fontId="2"/>
  </si>
  <si>
    <t>関東局</t>
    <rPh sb="0" eb="2">
      <t>カントウ</t>
    </rPh>
    <rPh sb="2" eb="3">
      <t>キョク</t>
    </rPh>
    <phoneticPr fontId="2"/>
  </si>
  <si>
    <t>東京</t>
    <rPh sb="0" eb="2">
      <t>トウキョウ</t>
    </rPh>
    <phoneticPr fontId="2"/>
  </si>
  <si>
    <t>平成17</t>
    <rPh sb="0" eb="2">
      <t>ヘイセイ</t>
    </rPh>
    <phoneticPr fontId="40"/>
  </si>
  <si>
    <t>平成25</t>
    <rPh sb="0" eb="2">
      <t>ヘイセイ</t>
    </rPh>
    <phoneticPr fontId="2"/>
  </si>
  <si>
    <t>平成27</t>
    <rPh sb="0" eb="2">
      <t>ヘイセイ</t>
    </rPh>
    <phoneticPr fontId="2"/>
  </si>
  <si>
    <t>令和 2</t>
    <rPh sb="0" eb="2">
      <t>レイワ</t>
    </rPh>
    <phoneticPr fontId="2"/>
  </si>
  <si>
    <t>3</t>
  </si>
  <si>
    <t>4</t>
  </si>
  <si>
    <t>6</t>
    <phoneticPr fontId="47"/>
  </si>
  <si>
    <t>7年1月</t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</si>
  <si>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</si>
  <si>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</si>
  <si>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</si>
  <si>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</si>
  <si>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</si>
  <si>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</si>
  <si>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</si>
  <si>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</si>
  <si>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</si>
  <si>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</si>
  <si>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</si>
  <si>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資料：経済産業省「給油所小売価格調査」</t>
    <rPh sb="0" eb="2">
      <t>シリョウ</t>
    </rPh>
    <rPh sb="3" eb="8">
      <t>ケイザイサンギョウショウ</t>
    </rPh>
    <rPh sb="9" eb="11">
      <t>キュウユ</t>
    </rPh>
    <rPh sb="11" eb="12">
      <t>トコロ</t>
    </rPh>
    <rPh sb="12" eb="14">
      <t>コウ</t>
    </rPh>
    <rPh sb="14" eb="16">
      <t>カカク</t>
    </rPh>
    <rPh sb="16" eb="18">
      <t>チョウサ</t>
    </rPh>
    <phoneticPr fontId="42"/>
  </si>
  <si>
    <t>4-6. 内職相談状況</t>
  </si>
  <si>
    <t>（単位：人、件）</t>
  </si>
  <si>
    <t>年　度</t>
  </si>
  <si>
    <t>求職者数</t>
  </si>
  <si>
    <t>再相談者件数</t>
    <rPh sb="4" eb="5">
      <t>ケン</t>
    </rPh>
    <phoneticPr fontId="41"/>
  </si>
  <si>
    <t>求人相談</t>
    <rPh sb="2" eb="4">
      <t>ソウダン</t>
    </rPh>
    <phoneticPr fontId="41"/>
  </si>
  <si>
    <t>斡旋件数</t>
  </si>
  <si>
    <t>令和4</t>
    <rPh sb="0" eb="2">
      <t>レイワガン</t>
    </rPh>
    <phoneticPr fontId="6"/>
  </si>
  <si>
    <t>資料：経済振興課</t>
    <rPh sb="3" eb="8">
      <t>ケイザイシンコウカ</t>
    </rPh>
    <phoneticPr fontId="41"/>
  </si>
  <si>
    <t>4-7. 計量法関係検査件数</t>
    <phoneticPr fontId="42"/>
  </si>
  <si>
    <t>（1）はかり検査の状況</t>
    <phoneticPr fontId="47"/>
  </si>
  <si>
    <t>（単位：件）</t>
    <rPh sb="1" eb="3">
      <t>タンイ</t>
    </rPh>
    <rPh sb="4" eb="5">
      <t>ケン</t>
    </rPh>
    <phoneticPr fontId="42"/>
  </si>
  <si>
    <t>区　分</t>
  </si>
  <si>
    <t>令和4年度</t>
    <rPh sb="0" eb="2">
      <t>レイワ</t>
    </rPh>
    <rPh sb="3" eb="5">
      <t>ネンド</t>
    </rPh>
    <phoneticPr fontId="2"/>
  </si>
  <si>
    <t>5年度</t>
    <rPh sb="1" eb="3">
      <t>ネンド</t>
    </rPh>
    <phoneticPr fontId="2"/>
  </si>
  <si>
    <t>6年度</t>
    <rPh sb="1" eb="3">
      <t>ネンド</t>
    </rPh>
    <phoneticPr fontId="2"/>
  </si>
  <si>
    <t>越谷市による検査</t>
  </si>
  <si>
    <t>　集合検査</t>
    <phoneticPr fontId="47"/>
  </si>
  <si>
    <t>小型はかり</t>
  </si>
  <si>
    <t>巡回検査</t>
  </si>
  <si>
    <t>中型はかり</t>
  </si>
  <si>
    <t>大型はかり</t>
  </si>
  <si>
    <t>皮革面積計</t>
  </si>
  <si>
    <t>検　査　個　数</t>
  </si>
  <si>
    <t>指定定期検査機関
による検査</t>
  </si>
  <si>
    <t>電気式はかり</t>
  </si>
  <si>
    <t>計量士による検査
（代検査）</t>
  </si>
  <si>
    <t>（2）立入検査の状況</t>
    <phoneticPr fontId="47"/>
  </si>
  <si>
    <t>商品量目
立入検査</t>
  </si>
  <si>
    <t>事業所</t>
  </si>
  <si>
    <t>検査戸数</t>
  </si>
  <si>
    <t>商　品</t>
  </si>
  <si>
    <t>検査個数</t>
  </si>
  <si>
    <t>特定計量器
立入検査</t>
  </si>
  <si>
    <t>燃料油メーター</t>
  </si>
  <si>
    <t>水道メーター</t>
  </si>
  <si>
    <t>ガスメーター</t>
  </si>
  <si>
    <t>電力量計</t>
  </si>
  <si>
    <t>質量計</t>
  </si>
  <si>
    <t>4-8. 産業別常用労働者１人平均月間現金給与額（埼玉県）</t>
    <rPh sb="19" eb="21">
      <t>ゲンキン</t>
    </rPh>
    <rPh sb="21" eb="23">
      <t>キュウヨ</t>
    </rPh>
    <rPh sb="23" eb="24">
      <t>ガク</t>
    </rPh>
    <phoneticPr fontId="42"/>
  </si>
  <si>
    <t>（事業所規模5人以上）</t>
    <phoneticPr fontId="42"/>
  </si>
  <si>
    <t>（単位：円）</t>
    <rPh sb="4" eb="5">
      <t>エン</t>
    </rPh>
    <phoneticPr fontId="42"/>
  </si>
  <si>
    <t>産業大分類</t>
    <rPh sb="0" eb="2">
      <t>サンギョウ</t>
    </rPh>
    <rPh sb="2" eb="5">
      <t>ダイブンルイ</t>
    </rPh>
    <phoneticPr fontId="42"/>
  </si>
  <si>
    <t>令和4年平均</t>
    <rPh sb="0" eb="2">
      <t>レイワ</t>
    </rPh>
    <rPh sb="3" eb="4">
      <t>ネン</t>
    </rPh>
    <rPh sb="4" eb="6">
      <t>ヘイキン</t>
    </rPh>
    <phoneticPr fontId="3"/>
  </si>
  <si>
    <t>5年平均</t>
    <rPh sb="1" eb="2">
      <t>ネン</t>
    </rPh>
    <rPh sb="2" eb="4">
      <t>ヘイキン</t>
    </rPh>
    <phoneticPr fontId="3"/>
  </si>
  <si>
    <t>6年平均</t>
    <rPh sb="1" eb="2">
      <t>ネン</t>
    </rPh>
    <rPh sb="2" eb="4">
      <t>ヘイキン</t>
    </rPh>
    <phoneticPr fontId="3"/>
  </si>
  <si>
    <t>総数</t>
    <rPh sb="0" eb="2">
      <t>ソウスウ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</si>
  <si>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</si>
  <si>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</si>
  <si>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調査産業計</t>
    <rPh sb="0" eb="2">
      <t>チョウサ</t>
    </rPh>
    <rPh sb="2" eb="4">
      <t>サンギョウ</t>
    </rPh>
    <rPh sb="4" eb="5">
      <t>ケイ</t>
    </rPh>
    <phoneticPr fontId="41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</si>
  <si>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1"/>
  </si>
  <si>
    <t>×</t>
  </si>
  <si>
    <t>建設業</t>
  </si>
  <si>
    <t>製造業</t>
  </si>
  <si>
    <t>電気･ガス･
熱供給･水道業</t>
  </si>
  <si>
    <t>情報通信業</t>
  </si>
  <si>
    <t>運輸業，郵便業</t>
    <rPh sb="4" eb="6">
      <t>ユウビン</t>
    </rPh>
    <rPh sb="6" eb="7">
      <t>ギョウ</t>
    </rPh>
    <phoneticPr fontId="41"/>
  </si>
  <si>
    <t>卸売業，小売業</t>
    <rPh sb="2" eb="3">
      <t>ギョウ</t>
    </rPh>
    <phoneticPr fontId="41"/>
  </si>
  <si>
    <t>金融業，保険業</t>
    <rPh sb="2" eb="3">
      <t>ギョウ</t>
    </rPh>
    <phoneticPr fontId="41"/>
  </si>
  <si>
    <t>不動産業，
物品賃貸業</t>
    <rPh sb="6" eb="8">
      <t>ブッピン</t>
    </rPh>
    <rPh sb="8" eb="11">
      <t>チンタイギョウ</t>
    </rPh>
    <phoneticPr fontId="41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</si>
  <si>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1"/>
  </si>
  <si>
    <t>宿泊業，
飲食サービス業</t>
    <rPh sb="5" eb="7">
      <t>インショク</t>
    </rPh>
    <rPh sb="11" eb="12">
      <t>ギョウ</t>
    </rPh>
    <phoneticPr fontId="41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</si>
  <si>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1"/>
  </si>
  <si>
    <t>教育，学習支援業</t>
  </si>
  <si>
    <t>医療，福祉</t>
  </si>
  <si>
    <t>複合サービス事業</t>
    <rPh sb="6" eb="8">
      <t>ジギョウ</t>
    </rPh>
    <phoneticPr fontId="41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</si>
  <si>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47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</si>
  <si>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42"/>
  </si>
  <si>
    <t>4-9. 産業別常用労働者１人平均月間総実労働時間数（埼玉県）</t>
    <rPh sb="19" eb="20">
      <t>ソウ</t>
    </rPh>
    <rPh sb="20" eb="23">
      <t>ジツロウドウ</t>
    </rPh>
    <rPh sb="23" eb="26">
      <t>ジカンスウ</t>
    </rPh>
    <phoneticPr fontId="42"/>
  </si>
  <si>
    <t>（単位：時間）</t>
    <rPh sb="4" eb="6">
      <t>ジカン</t>
    </rPh>
    <phoneticPr fontId="42"/>
  </si>
  <si>
    <t>4-10. 産業別１人平均月間現金給与額（埼玉県）</t>
    <rPh sb="15" eb="17">
      <t>ゲンキン</t>
    </rPh>
    <rPh sb="17" eb="19">
      <t>キュウヨ</t>
    </rPh>
    <rPh sb="19" eb="20">
      <t>ガク</t>
    </rPh>
    <phoneticPr fontId="42"/>
  </si>
  <si>
    <t>（令和5年平均、事業所規模5人以上）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42"/>
  </si>
  <si>
    <t>（単位：円、%）</t>
    <phoneticPr fontId="42"/>
  </si>
  <si>
    <t>（令和6年平均、事業所規模5人以上）</t>
    <rPh sb="1" eb="3">
      <t>レイワ</t>
    </rPh>
    <rPh sb="4" eb="5">
      <t>ネン</t>
    </rPh>
    <rPh sb="5" eb="7">
      <t>ヘイキン</t>
    </rPh>
    <phoneticPr fontId="42"/>
  </si>
  <si>
    <t>現金給与総額</t>
    <rPh sb="0" eb="2">
      <t>ゲンキン</t>
    </rPh>
    <rPh sb="2" eb="4">
      <t>キュウヨ</t>
    </rPh>
    <rPh sb="4" eb="6">
      <t>ソウガク</t>
    </rPh>
    <phoneticPr fontId="42"/>
  </si>
  <si>
    <t>きまって支給する給与</t>
    <rPh sb="4" eb="6">
      <t>シキュウ</t>
    </rPh>
    <rPh sb="8" eb="10">
      <t>キュウヨ</t>
    </rPh>
    <phoneticPr fontId="42"/>
  </si>
  <si>
    <t>特別に支給した給与</t>
    <rPh sb="0" eb="2">
      <t>トクベツ</t>
    </rPh>
    <rPh sb="3" eb="5">
      <t>シキュウ</t>
    </rPh>
    <rPh sb="7" eb="9">
      <t>キュウヨ</t>
    </rPh>
    <phoneticPr fontId="42"/>
  </si>
  <si>
    <t>支給額</t>
    <rPh sb="0" eb="2">
      <t>シキュウ</t>
    </rPh>
    <rPh sb="2" eb="3">
      <t>ガク</t>
    </rPh>
    <phoneticPr fontId="42"/>
  </si>
  <si>
    <t>対前年比</t>
    <rPh sb="0" eb="1">
      <t>タイ</t>
    </rPh>
    <rPh sb="1" eb="3">
      <t>ゼンネン</t>
    </rPh>
    <rPh sb="3" eb="4">
      <t>ヒ</t>
    </rPh>
    <phoneticPr fontId="42"/>
  </si>
  <si>
    <t>うち所定
内給与</t>
    <rPh sb="2" eb="4">
      <t>ショテイ</t>
    </rPh>
    <rPh sb="5" eb="6">
      <t>ウチ</t>
    </rPh>
    <rPh sb="6" eb="8">
      <t>キュウヨ</t>
    </rPh>
    <phoneticPr fontId="42"/>
  </si>
  <si>
    <t>うち超過
労働給与</t>
    <rPh sb="2" eb="4">
      <t>チョウカ</t>
    </rPh>
    <rPh sb="5" eb="7">
      <t>ロウドウ</t>
    </rPh>
    <rPh sb="7" eb="9">
      <t>キュウヨ</t>
    </rPh>
    <phoneticPr fontId="42"/>
  </si>
  <si>
    <t>対前年差</t>
    <rPh sb="0" eb="1">
      <t>タイ</t>
    </rPh>
    <rPh sb="1" eb="3">
      <t>ゼンネン</t>
    </rPh>
    <rPh sb="3" eb="4">
      <t>サ</t>
    </rPh>
    <phoneticPr fontId="42"/>
  </si>
  <si>
    <t xml:space="preserve">- </t>
  </si>
  <si>
    <t>（注）令和6年1月分公表時にベンチマーク更新を実施。ベンチマーク更新を行った年は前年分をベンチ</t>
    <rPh sb="1" eb="2">
      <t>チュウ</t>
    </rPh>
    <rPh sb="3" eb="5">
      <t>レイワ</t>
    </rPh>
    <rPh sb="6" eb="7">
      <t>ネン</t>
    </rPh>
    <rPh sb="8" eb="10">
      <t>ガツブン</t>
    </rPh>
    <rPh sb="10" eb="12">
      <t>コウヒョウ</t>
    </rPh>
    <rPh sb="12" eb="13">
      <t>ジ</t>
    </rPh>
    <rPh sb="20" eb="22">
      <t>コウシン</t>
    </rPh>
    <rPh sb="23" eb="25">
      <t>ジッシ</t>
    </rPh>
    <rPh sb="32" eb="34">
      <t>コウシン</t>
    </rPh>
    <rPh sb="35" eb="36">
      <t>オコナ</t>
    </rPh>
    <rPh sb="38" eb="39">
      <t>トシ</t>
    </rPh>
    <phoneticPr fontId="47"/>
  </si>
  <si>
    <t>　　　マーク更新を行ったとした場合の参考値を作成し、参考値とベンチマーク更新後の当年の値を比</t>
    <rPh sb="36" eb="38">
      <t>コウシン</t>
    </rPh>
    <rPh sb="38" eb="39">
      <t>ゴ</t>
    </rPh>
    <phoneticPr fontId="47"/>
  </si>
  <si>
    <t>　　　較している。そのため、対前年比・対前年差は令和5年の公表値から算出した場合と一致しない。</t>
    <rPh sb="3" eb="4">
      <t>カク</t>
    </rPh>
    <rPh sb="14" eb="15">
      <t>タイ</t>
    </rPh>
    <rPh sb="15" eb="18">
      <t>ゼンネンヒ</t>
    </rPh>
    <rPh sb="19" eb="20">
      <t>タイ</t>
    </rPh>
    <rPh sb="24" eb="26">
      <t>レイワ</t>
    </rPh>
    <rPh sb="27" eb="28">
      <t>ネン</t>
    </rPh>
    <rPh sb="29" eb="32">
      <t>コウヒョウチ</t>
    </rPh>
    <phoneticPr fontId="47"/>
  </si>
  <si>
    <t>　　　</t>
    <phoneticPr fontId="47"/>
  </si>
  <si>
    <t>4-11. 産業別男女別常用労働者数及びパートタイム労働者比率（埼玉県）</t>
    <rPh sb="8" eb="9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42"/>
  </si>
  <si>
    <t>（令和5年平均、事業所規模5人以上）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3"/>
  </si>
  <si>
    <t>（単位：100人、%）</t>
    <rPh sb="1" eb="3">
      <t>タンイ</t>
    </rPh>
    <rPh sb="7" eb="8">
      <t>ニン</t>
    </rPh>
    <phoneticPr fontId="3"/>
  </si>
  <si>
    <t>（令和6年平均、事業所規模5人以上）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3"/>
  </si>
  <si>
    <t>（単位：100人、%）</t>
    <rPh sb="1" eb="3">
      <t>タンイ</t>
    </rPh>
    <rPh sb="7" eb="8">
      <t>ニン</t>
    </rPh>
    <phoneticPr fontId="42"/>
  </si>
  <si>
    <t>産業大分類</t>
    <rPh sb="0" eb="1">
      <t>サン</t>
    </rPh>
    <rPh sb="1" eb="2">
      <t>ギョウ</t>
    </rPh>
    <rPh sb="2" eb="5">
      <t>ダイブンルイ</t>
    </rPh>
    <phoneticPr fontId="42"/>
  </si>
  <si>
    <t>総　数</t>
    <rPh sb="0" eb="1">
      <t>フサ</t>
    </rPh>
    <rPh sb="2" eb="3">
      <t>スウ</t>
    </rPh>
    <phoneticPr fontId="42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</si>
  <si>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42"/>
  </si>
  <si>
    <t>構成比</t>
    <rPh sb="0" eb="2">
      <t>コウセイ</t>
    </rPh>
    <rPh sb="2" eb="3">
      <t>ヒ</t>
    </rPh>
    <phoneticPr fontId="42"/>
  </si>
  <si>
    <t>パート
比率</t>
    <rPh sb="4" eb="6">
      <t>ヒリツ</t>
    </rPh>
    <phoneticPr fontId="42"/>
  </si>
  <si>
    <t>(注)100人単位のため、総数と内訳は必ずしも一致しない。</t>
    <rPh sb="1" eb="2">
      <t>チュウ</t>
    </rPh>
    <rPh sb="6" eb="7">
      <t>ニン</t>
    </rPh>
    <rPh sb="7" eb="9">
      <t>タンイ</t>
    </rPh>
    <rPh sb="13" eb="15">
      <t>ソウスウ</t>
    </rPh>
    <rPh sb="16" eb="18">
      <t>ウチワケ</t>
    </rPh>
    <rPh sb="19" eb="20">
      <t>カナラ</t>
    </rPh>
    <rPh sb="23" eb="25">
      <t>イッチ</t>
    </rPh>
    <phoneticPr fontId="47"/>
  </si>
  <si>
    <t>4-12. 労働関係相談件数</t>
    <phoneticPr fontId="42"/>
  </si>
  <si>
    <t>（単位：件）</t>
  </si>
  <si>
    <t>年　度</t>
    <phoneticPr fontId="42"/>
  </si>
  <si>
    <t>総　数</t>
    <phoneticPr fontId="42"/>
  </si>
  <si>
    <t>労働条件</t>
    <phoneticPr fontId="42"/>
  </si>
  <si>
    <t>賃　金</t>
    <phoneticPr fontId="42"/>
  </si>
  <si>
    <t>雇　用</t>
    <phoneticPr fontId="42"/>
  </si>
  <si>
    <t>労働福祉</t>
  </si>
  <si>
    <t>労働組合</t>
  </si>
  <si>
    <t>労　災</t>
    <phoneticPr fontId="42"/>
  </si>
  <si>
    <t>年　金</t>
    <rPh sb="0" eb="1">
      <t>トシ</t>
    </rPh>
    <rPh sb="2" eb="3">
      <t>キン</t>
    </rPh>
    <phoneticPr fontId="42"/>
  </si>
  <si>
    <t>令和4</t>
    <rPh sb="0" eb="2">
      <t>レイワガン</t>
    </rPh>
    <phoneticPr fontId="2"/>
  </si>
  <si>
    <t>資料：経済振興課</t>
    <rPh sb="3" eb="8">
      <t>ケイザイシンコウカ</t>
    </rPh>
    <phoneticPr fontId="42"/>
  </si>
  <si>
    <t>4-13. パート相談状況</t>
    <rPh sb="9" eb="11">
      <t>ソウダン</t>
    </rPh>
    <rPh sb="11" eb="13">
      <t>ジョウキョウ</t>
    </rPh>
    <phoneticPr fontId="42"/>
  </si>
  <si>
    <t>（単位：人、件）</t>
    <rPh sb="4" eb="5">
      <t>ニン</t>
    </rPh>
    <phoneticPr fontId="42"/>
  </si>
  <si>
    <t>新規求職者数</t>
    <rPh sb="0" eb="2">
      <t>シンキ</t>
    </rPh>
    <phoneticPr fontId="42"/>
  </si>
  <si>
    <t>紹介件数</t>
  </si>
  <si>
    <t>就職件数</t>
  </si>
  <si>
    <t>令和4</t>
    <rPh sb="0" eb="2">
      <t>レイワガン</t>
    </rPh>
    <phoneticPr fontId="48"/>
  </si>
  <si>
    <t>4-14.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42"/>
  </si>
  <si>
    <t>相談者数</t>
    <rPh sb="0" eb="3">
      <t>ソウダンシャ</t>
    </rPh>
    <rPh sb="3" eb="4">
      <t>スウ</t>
    </rPh>
    <phoneticPr fontId="42"/>
  </si>
  <si>
    <t>相談件数</t>
    <rPh sb="0" eb="2">
      <t>ソウダン</t>
    </rPh>
    <rPh sb="2" eb="4">
      <t>ケンスウ</t>
    </rPh>
    <phoneticPr fontId="42"/>
  </si>
  <si>
    <t>終了者数</t>
    <rPh sb="0" eb="3">
      <t>シュウリョウシャ</t>
    </rPh>
    <rPh sb="3" eb="4">
      <t>スウ</t>
    </rPh>
    <phoneticPr fontId="42"/>
  </si>
  <si>
    <t>就職者数</t>
    <rPh sb="0" eb="2">
      <t>シュウショク</t>
    </rPh>
    <rPh sb="2" eb="3">
      <t>シャ</t>
    </rPh>
    <rPh sb="3" eb="4">
      <t>スウ</t>
    </rPh>
    <phoneticPr fontId="42"/>
  </si>
  <si>
    <t>4-15.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48"/>
  </si>
  <si>
    <t>令和4年10月1日</t>
    <rPh sb="0" eb="2">
      <t>レイワ</t>
    </rPh>
    <phoneticPr fontId="42"/>
  </si>
  <si>
    <t>（単位：人）</t>
    <rPh sb="1" eb="3">
      <t>タンイ</t>
    </rPh>
    <rPh sb="4" eb="5">
      <t>ニン</t>
    </rPh>
    <phoneticPr fontId="48"/>
  </si>
  <si>
    <t>従業上の地位</t>
    <rPh sb="0" eb="2">
      <t>ジュウギョウ</t>
    </rPh>
    <rPh sb="2" eb="3">
      <t>ジョウ</t>
    </rPh>
    <rPh sb="4" eb="6">
      <t>チイ</t>
    </rPh>
    <phoneticPr fontId="48"/>
  </si>
  <si>
    <t>男</t>
    <rPh sb="0" eb="1">
      <t>オトコ</t>
    </rPh>
    <phoneticPr fontId="48"/>
  </si>
  <si>
    <t>女</t>
    <rPh sb="0" eb="1">
      <t>オンナ</t>
    </rPh>
    <phoneticPr fontId="48"/>
  </si>
  <si>
    <t>総　数</t>
    <rPh sb="0" eb="1">
      <t>フサ</t>
    </rPh>
    <rPh sb="2" eb="3">
      <t>スウ</t>
    </rPh>
    <phoneticPr fontId="48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</si>
  <si>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48"/>
  </si>
  <si>
    <t>雇人のある業主</t>
    <rPh sb="0" eb="1">
      <t>ヤトイ</t>
    </rPh>
    <rPh sb="1" eb="2">
      <t>ジン</t>
    </rPh>
    <rPh sb="5" eb="7">
      <t>ギョウシュ</t>
    </rPh>
    <phoneticPr fontId="48"/>
  </si>
  <si>
    <t>雇人のない業主</t>
    <rPh sb="0" eb="1">
      <t>ヤト</t>
    </rPh>
    <rPh sb="1" eb="2">
      <t>ニン</t>
    </rPh>
    <rPh sb="5" eb="7">
      <t>ギョウシュ</t>
    </rPh>
    <phoneticPr fontId="48"/>
  </si>
  <si>
    <t>内職者</t>
    <rPh sb="0" eb="2">
      <t>ナイショク</t>
    </rPh>
    <rPh sb="2" eb="3">
      <t>シャ</t>
    </rPh>
    <phoneticPr fontId="48"/>
  </si>
  <si>
    <t xml:space="preserve">- </t>
    <phoneticPr fontId="47"/>
  </si>
  <si>
    <t>総　数</t>
    <rPh sb="0" eb="1">
      <t>ソウ</t>
    </rPh>
    <rPh sb="2" eb="3">
      <t>スウ</t>
    </rPh>
    <phoneticPr fontId="48"/>
  </si>
  <si>
    <t>家　族　従　業　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48"/>
  </si>
  <si>
    <t>雇用者</t>
    <rPh sb="0" eb="1">
      <t>ヤトイ</t>
    </rPh>
    <rPh sb="1" eb="2">
      <t>ヨウ</t>
    </rPh>
    <rPh sb="2" eb="3">
      <t>モノ</t>
    </rPh>
    <phoneticPr fontId="48"/>
  </si>
  <si>
    <t>会社などの役員</t>
    <rPh sb="0" eb="2">
      <t>カイシャ</t>
    </rPh>
    <rPh sb="5" eb="7">
      <t>ヤクイン</t>
    </rPh>
    <phoneticPr fontId="48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</si>
  <si>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48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</si>
  <si>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48"/>
  </si>
  <si>
    <t xml:space="preserve"> パート</t>
    <phoneticPr fontId="48"/>
  </si>
  <si>
    <t xml:space="preserve"> アルバイト</t>
    <phoneticPr fontId="48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</si>
  <si>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48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</si>
  <si>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48"/>
  </si>
  <si>
    <t xml:space="preserve"> その他</t>
    <rPh sb="3" eb="4">
      <t>タ</t>
    </rPh>
    <phoneticPr fontId="48"/>
  </si>
  <si>
    <t>総　数</t>
    <rPh sb="0" eb="1">
      <t>フサ</t>
    </rPh>
    <rPh sb="2" eb="3">
      <t>カズ</t>
    </rPh>
    <phoneticPr fontId="48"/>
  </si>
  <si>
    <t>総数</t>
    <rPh sb="0" eb="1">
      <t>フサ</t>
    </rPh>
    <rPh sb="1" eb="2">
      <t>カズ</t>
    </rPh>
    <phoneticPr fontId="48"/>
  </si>
  <si>
    <t>有業者に占める雇用者比率（%）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48"/>
  </si>
  <si>
    <t>総   数</t>
    <rPh sb="0" eb="1">
      <t>フサ</t>
    </rPh>
    <rPh sb="4" eb="5">
      <t>カズ</t>
    </rPh>
    <phoneticPr fontId="48"/>
  </si>
  <si>
    <t>（別掲）</t>
    <rPh sb="1" eb="3">
      <t>ベッケイ</t>
    </rPh>
    <phoneticPr fontId="48"/>
  </si>
  <si>
    <t>雇用者に占める
比率（%）</t>
    <rPh sb="0" eb="3">
      <t>コヨウシャ</t>
    </rPh>
    <rPh sb="4" eb="5">
      <t>シ</t>
    </rPh>
    <rPh sb="8" eb="10">
      <t>ヒリツ</t>
    </rPh>
    <phoneticPr fontId="48"/>
  </si>
  <si>
    <t>正規の職員・従業員</t>
    <rPh sb="0" eb="2">
      <t>セイキ</t>
    </rPh>
    <rPh sb="3" eb="5">
      <t>ショクイン</t>
    </rPh>
    <rPh sb="6" eb="9">
      <t>ジュウギョウイン</t>
    </rPh>
    <phoneticPr fontId="48"/>
  </si>
  <si>
    <t>パート・アルバイト</t>
    <phoneticPr fontId="48"/>
  </si>
  <si>
    <t>（注1）出典の就業構造基本調査は抽出調査であり、越谷市では抽出された約720世帯から全体を推計した</t>
    <phoneticPr fontId="48"/>
  </si>
  <si>
    <t>　　　 ものであり調査結果は実数ではない。また、総数には分類不能・不詳の数値を含むため、総数と</t>
    <phoneticPr fontId="42"/>
  </si>
  <si>
    <t>　　　 内訳の合計とは必ずしも一致しない。</t>
    <phoneticPr fontId="42"/>
  </si>
  <si>
    <t>（注2）</t>
    <phoneticPr fontId="48"/>
  </si>
  <si>
    <t>就業構造基本調査は5年に一度実施され、令和4年の結果が、現時点で最新のものとなる。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レイワ</t>
    </rPh>
    <rPh sb="22" eb="23">
      <t>ネン</t>
    </rPh>
    <rPh sb="23" eb="24">
      <t>ヘイネン</t>
    </rPh>
    <rPh sb="24" eb="26">
      <t>ケッカ</t>
    </rPh>
    <rPh sb="28" eb="31">
      <t>ゲンジテン</t>
    </rPh>
    <rPh sb="32" eb="34">
      <t>サイシン</t>
    </rPh>
    <phoneticPr fontId="48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</si>
  <si>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48"/>
  </si>
  <si>
    <t>4-16.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48"/>
  </si>
  <si>
    <t>令和4年10月1日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48"/>
  </si>
  <si>
    <t>（単位：人）</t>
  </si>
  <si>
    <t>所　得</t>
    <rPh sb="0" eb="1">
      <t>トコロ</t>
    </rPh>
    <rPh sb="2" eb="3">
      <t>エ</t>
    </rPh>
    <phoneticPr fontId="48"/>
  </si>
  <si>
    <t>男</t>
  </si>
  <si>
    <t>女</t>
  </si>
  <si>
    <t>総　数</t>
    <phoneticPr fontId="47"/>
  </si>
  <si>
    <t>（内）雇用者</t>
    <rPh sb="1" eb="2">
      <t>ウチ</t>
    </rPh>
    <rPh sb="3" eb="6">
      <t>コヨウシャ</t>
    </rPh>
    <phoneticPr fontId="48"/>
  </si>
  <si>
    <t>総  数</t>
    <rPh sb="0" eb="1">
      <t>フサ</t>
    </rPh>
    <rPh sb="3" eb="4">
      <t>カズ</t>
    </rPh>
    <phoneticPr fontId="48"/>
  </si>
  <si>
    <t xml:space="preserve">  50万円未満</t>
    <rPh sb="4" eb="6">
      <t>マンエン</t>
    </rPh>
    <rPh sb="6" eb="8">
      <t>ミマン</t>
    </rPh>
    <phoneticPr fontId="48"/>
  </si>
  <si>
    <t xml:space="preserve">  50～ 100万円未満</t>
    <rPh sb="9" eb="11">
      <t>マンエン</t>
    </rPh>
    <rPh sb="11" eb="13">
      <t>ミマン</t>
    </rPh>
    <phoneticPr fontId="48"/>
  </si>
  <si>
    <t xml:space="preserve"> 100～ 150万円未満</t>
    <rPh sb="9" eb="11">
      <t>マンエン</t>
    </rPh>
    <rPh sb="11" eb="13">
      <t>ミマン</t>
    </rPh>
    <phoneticPr fontId="48"/>
  </si>
  <si>
    <t xml:space="preserve"> 150～ 200万円未満</t>
    <rPh sb="9" eb="11">
      <t>マンエン</t>
    </rPh>
    <rPh sb="11" eb="13">
      <t>ミマン</t>
    </rPh>
    <phoneticPr fontId="48"/>
  </si>
  <si>
    <t xml:space="preserve"> 200～ 250万円未満</t>
    <rPh sb="9" eb="11">
      <t>マンエン</t>
    </rPh>
    <rPh sb="11" eb="13">
      <t>ミマン</t>
    </rPh>
    <phoneticPr fontId="48"/>
  </si>
  <si>
    <t xml:space="preserve"> 250～ 300万円未満</t>
    <rPh sb="9" eb="11">
      <t>マンエン</t>
    </rPh>
    <rPh sb="11" eb="13">
      <t>ミマン</t>
    </rPh>
    <phoneticPr fontId="48"/>
  </si>
  <si>
    <t xml:space="preserve"> 300～ 400万円未満</t>
    <rPh sb="9" eb="11">
      <t>マンエン</t>
    </rPh>
    <rPh sb="11" eb="13">
      <t>ミマン</t>
    </rPh>
    <phoneticPr fontId="48"/>
  </si>
  <si>
    <t xml:space="preserve"> 400～ 500万円未満</t>
    <rPh sb="9" eb="11">
      <t>マンエン</t>
    </rPh>
    <rPh sb="11" eb="13">
      <t>ミマン</t>
    </rPh>
    <phoneticPr fontId="48"/>
  </si>
  <si>
    <t xml:space="preserve"> 500～ 600万円未満</t>
    <rPh sb="9" eb="11">
      <t>マンエン</t>
    </rPh>
    <rPh sb="11" eb="13">
      <t>ミマン</t>
    </rPh>
    <phoneticPr fontId="48"/>
  </si>
  <si>
    <t xml:space="preserve"> 600～ 700万円未満</t>
    <rPh sb="9" eb="11">
      <t>マンエン</t>
    </rPh>
    <rPh sb="11" eb="13">
      <t>ミマン</t>
    </rPh>
    <phoneticPr fontId="48"/>
  </si>
  <si>
    <t xml:space="preserve"> 700～ 800万円未満</t>
    <rPh sb="9" eb="11">
      <t>マンエン</t>
    </rPh>
    <rPh sb="11" eb="13">
      <t>ミマン</t>
    </rPh>
    <phoneticPr fontId="48"/>
  </si>
  <si>
    <t xml:space="preserve"> 800～ 900万円未満</t>
    <rPh sb="9" eb="11">
      <t>マンエン</t>
    </rPh>
    <rPh sb="11" eb="13">
      <t>ミマン</t>
    </rPh>
    <phoneticPr fontId="48"/>
  </si>
  <si>
    <t xml:space="preserve"> 900～1000万円未満</t>
    <rPh sb="9" eb="11">
      <t>マンエン</t>
    </rPh>
    <rPh sb="11" eb="13">
      <t>ミマン</t>
    </rPh>
    <phoneticPr fontId="48"/>
  </si>
  <si>
    <t>1000～1250万円未満</t>
    <rPh sb="9" eb="11">
      <t>マンエン</t>
    </rPh>
    <rPh sb="11" eb="13">
      <t>ミマン</t>
    </rPh>
    <phoneticPr fontId="48"/>
  </si>
  <si>
    <t>1250～1500万円未満</t>
    <rPh sb="9" eb="11">
      <t>マンエン</t>
    </rPh>
    <rPh sb="11" eb="13">
      <t>ミマン</t>
    </rPh>
    <phoneticPr fontId="48"/>
  </si>
  <si>
    <t>1500万円以上</t>
    <rPh sb="4" eb="6">
      <t>マンエン</t>
    </rPh>
    <rPh sb="6" eb="8">
      <t>イジョウ</t>
    </rPh>
    <phoneticPr fontId="48"/>
  </si>
  <si>
    <t>（注2）就業構造基本調査は5年に一度実施され、令和4年の結果が、現時点で最新のものとなる。</t>
    <rPh sb="23" eb="25">
      <t>レイワ</t>
    </rPh>
    <phoneticPr fontId="48"/>
  </si>
  <si>
    <t>資料：就業構造基本調査</t>
    <phoneticPr fontId="48"/>
  </si>
  <si>
    <t>4-17. 市内総生産</t>
    <rPh sb="8" eb="9">
      <t>ソウ</t>
    </rPh>
    <rPh sb="9" eb="11">
      <t>セイサン</t>
    </rPh>
    <phoneticPr fontId="42"/>
  </si>
  <si>
    <t>（単位：百万円）</t>
    <rPh sb="4" eb="6">
      <t>ヒャクマン</t>
    </rPh>
    <rPh sb="6" eb="7">
      <t>エン</t>
    </rPh>
    <phoneticPr fontId="42"/>
  </si>
  <si>
    <t>産　業　別</t>
    <phoneticPr fontId="42"/>
  </si>
  <si>
    <t>平成30年度</t>
    <rPh sb="0" eb="2">
      <t>ヘイセイ</t>
    </rPh>
    <rPh sb="4" eb="5">
      <t>ネン</t>
    </rPh>
    <rPh sb="5" eb="6">
      <t>ド</t>
    </rPh>
    <phoneticPr fontId="2"/>
  </si>
  <si>
    <t>令和元年度</t>
    <rPh sb="0" eb="2">
      <t>レイワ</t>
    </rPh>
    <rPh sb="2" eb="4">
      <t>ガンネン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</si>
  <si>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</si>
  <si>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</si>
  <si>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4年度</t>
    <rPh sb="1" eb="3">
      <t>ネンド</t>
    </rPh>
    <phoneticPr fontId="2"/>
  </si>
  <si>
    <t>市内総生産（総 額）</t>
    <rPh sb="2" eb="3">
      <t>ソウ</t>
    </rPh>
    <phoneticPr fontId="42"/>
  </si>
  <si>
    <t>第1次産業</t>
    <phoneticPr fontId="47"/>
  </si>
  <si>
    <t>農　業</t>
    <phoneticPr fontId="42"/>
  </si>
  <si>
    <t>林　業</t>
    <phoneticPr fontId="42"/>
  </si>
  <si>
    <t>水産業</t>
    <rPh sb="0" eb="2">
      <t>スイサン</t>
    </rPh>
    <phoneticPr fontId="42"/>
  </si>
  <si>
    <t>第2次産業</t>
    <phoneticPr fontId="47"/>
  </si>
  <si>
    <t>鉱　業</t>
    <phoneticPr fontId="42"/>
  </si>
  <si>
    <t>製造業</t>
    <phoneticPr fontId="42"/>
  </si>
  <si>
    <t>建設業</t>
    <phoneticPr fontId="42"/>
  </si>
  <si>
    <t>第3次産業</t>
    <rPh sb="0" eb="1">
      <t>ダイ</t>
    </rPh>
    <rPh sb="2" eb="3">
      <t>ジ</t>
    </rPh>
    <rPh sb="3" eb="5">
      <t>サンギョウ</t>
    </rPh>
    <phoneticPr fontId="3"/>
  </si>
  <si>
    <t>電気･ガス･水道・廃棄物処理業</t>
    <rPh sb="0" eb="1">
      <t>デン</t>
    </rPh>
    <phoneticPr fontId="3"/>
  </si>
  <si>
    <t>卸売･小売業</t>
  </si>
  <si>
    <t>運輸・郵便業</t>
    <rPh sb="0" eb="1">
      <t>ウン</t>
    </rPh>
    <rPh sb="3" eb="5">
      <t>ユウビン</t>
    </rPh>
    <rPh sb="5" eb="6">
      <t>ギョウ</t>
    </rPh>
    <phoneticPr fontId="3"/>
  </si>
  <si>
    <t>宿泊・飲食サービス業</t>
  </si>
  <si>
    <t>情報通信業</t>
    <rPh sb="0" eb="2">
      <t>ジョウホウ</t>
    </rPh>
    <phoneticPr fontId="3"/>
  </si>
  <si>
    <t>金融・保険業</t>
  </si>
  <si>
    <t>不動産業</t>
  </si>
  <si>
    <t>専門・科学技術、業務支援サービス業</t>
  </si>
  <si>
    <t>公務</t>
    <rPh sb="0" eb="2">
      <t>コウム</t>
    </rPh>
    <phoneticPr fontId="10"/>
  </si>
  <si>
    <t>教育</t>
    <rPh sb="0" eb="2">
      <t>キョウイク</t>
    </rPh>
    <phoneticPr fontId="10"/>
  </si>
  <si>
    <t>保健衛生・社会事業</t>
  </si>
  <si>
    <t>その他のサービス</t>
    <rPh sb="2" eb="3">
      <t>タ</t>
    </rPh>
    <phoneticPr fontId="10"/>
  </si>
  <si>
    <t>輸入品に課される税・関税</t>
  </si>
  <si>
    <t>(控除)総資本形成に係る消費税</t>
    <rPh sb="1" eb="3">
      <t>コウジョ</t>
    </rPh>
    <phoneticPr fontId="3"/>
  </si>
  <si>
    <t>（注1）毎年、遡及改定を行っているため、前年公表した数値と異なる場合がある。</t>
    <rPh sb="4" eb="6">
      <t>マイトシ</t>
    </rPh>
    <rPh sb="7" eb="9">
      <t>ソキュウ</t>
    </rPh>
    <rPh sb="9" eb="11">
      <t>カイテイ</t>
    </rPh>
    <rPh sb="12" eb="13">
      <t>オコナ</t>
    </rPh>
    <rPh sb="20" eb="22">
      <t>ゼンネン</t>
    </rPh>
    <rPh sb="22" eb="24">
      <t>コウヒョウ</t>
    </rPh>
    <rPh sb="26" eb="28">
      <t>スウチ</t>
    </rPh>
    <rPh sb="29" eb="30">
      <t>コト</t>
    </rPh>
    <rPh sb="32" eb="34">
      <t>バアイ</t>
    </rPh>
    <phoneticPr fontId="42"/>
  </si>
  <si>
    <t>（注2）令和4年度の結果が、現時点での最新データとなる。</t>
    <rPh sb="4" eb="6">
      <t>レイワ</t>
    </rPh>
    <rPh sb="7" eb="9">
      <t>ネンド</t>
    </rPh>
    <rPh sb="10" eb="12">
      <t>ケッカ</t>
    </rPh>
    <rPh sb="14" eb="17">
      <t>ゲンジテン</t>
    </rPh>
    <rPh sb="19" eb="21">
      <t>サイシン</t>
    </rPh>
    <phoneticPr fontId="42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</si>
  <si>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42"/>
  </si>
  <si>
    <t>4-18. 市民所得の分配</t>
    <phoneticPr fontId="42"/>
  </si>
  <si>
    <t>項　　　目</t>
    <phoneticPr fontId="42"/>
  </si>
  <si>
    <t>平成30年度</t>
    <rPh sb="0" eb="2">
      <t>ヘイセイ</t>
    </rPh>
    <phoneticPr fontId="47"/>
  </si>
  <si>
    <t>市民所得（分配）（総 額）</t>
    <phoneticPr fontId="42"/>
  </si>
  <si>
    <t>雇用者報酬</t>
    <rPh sb="3" eb="5">
      <t>ホウシュウ</t>
    </rPh>
    <phoneticPr fontId="42"/>
  </si>
  <si>
    <t>財産所得　　</t>
    <phoneticPr fontId="42"/>
  </si>
  <si>
    <t>一般政府</t>
    <phoneticPr fontId="42"/>
  </si>
  <si>
    <t>家計</t>
    <phoneticPr fontId="42"/>
  </si>
  <si>
    <t>対家計民間非営利団体</t>
    <phoneticPr fontId="42"/>
  </si>
  <si>
    <t>企業所得（配当受払後）</t>
  </si>
  <si>
    <t>民間法人企業</t>
    <phoneticPr fontId="42"/>
  </si>
  <si>
    <t>公的企業</t>
    <phoneticPr fontId="42"/>
  </si>
  <si>
    <t>個人企業</t>
    <phoneticPr fontId="42"/>
  </si>
  <si>
    <t>（注2）令和4年度の結果が、現時点での最新データとなる。</t>
    <rPh sb="4" eb="6">
      <t>レイワ</t>
    </rPh>
    <rPh sb="7" eb="9">
      <t>ネンド</t>
    </rPh>
    <rPh sb="8" eb="9">
      <t>ド</t>
    </rPh>
    <rPh sb="10" eb="12">
      <t>ケッカ</t>
    </rPh>
    <rPh sb="14" eb="17">
      <t>ゲンジテン</t>
    </rPh>
    <rPh sb="19" eb="21">
      <t>サイシン</t>
    </rPh>
    <phoneticPr fontId="42"/>
  </si>
  <si>
    <t>4-19. 市営住宅の状況</t>
    <phoneticPr fontId="42"/>
  </si>
  <si>
    <t>令和7年12月1日</t>
    <rPh sb="0" eb="2">
      <t>レイワ</t>
    </rPh>
    <phoneticPr fontId="42"/>
  </si>
  <si>
    <t>住宅名</t>
  </si>
  <si>
    <t>建設年度</t>
  </si>
  <si>
    <t>棟数</t>
  </si>
  <si>
    <t>戸数</t>
  </si>
  <si>
    <t>世帯</t>
  </si>
  <si>
    <t>入居者総数</t>
  </si>
  <si>
    <t>総　数</t>
  </si>
  <si>
    <t>‐</t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</si>
  <si>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</si>
  <si>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</si>
  <si>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</si>
  <si>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</si>
  <si>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</si>
  <si>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</si>
  <si>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</si>
  <si>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</si>
  <si>
    <t>西大袋中層住宅</t>
  </si>
  <si>
    <t>資料：建築住宅課</t>
    <rPh sb="3" eb="5">
      <t>ケンチク</t>
    </rPh>
    <rPh sb="5" eb="7">
      <t>ジュウタク</t>
    </rPh>
    <phoneticPr fontId="42"/>
  </si>
  <si>
    <t>4-20.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3"/>
  </si>
  <si>
    <t>令和2年10月1日</t>
    <rPh sb="0" eb="2">
      <t>レイワ</t>
    </rPh>
    <phoneticPr fontId="47"/>
  </si>
  <si>
    <t>住居の種類</t>
  </si>
  <si>
    <t>世帯数</t>
  </si>
  <si>
    <t>世帯人員</t>
  </si>
  <si>
    <t>1世帯当り人員</t>
    <phoneticPr fontId="47"/>
  </si>
  <si>
    <t>一　般　世　帯</t>
  </si>
  <si>
    <t>住宅に住む一般世帯</t>
  </si>
  <si>
    <t>持　　ち　　家</t>
  </si>
  <si>
    <t>公営・公団・公社の借家</t>
  </si>
  <si>
    <t>民　営　の　借　家</t>
  </si>
  <si>
    <t>給　与　住　宅</t>
  </si>
  <si>
    <t>間　　借　　り</t>
  </si>
  <si>
    <t>住宅以外に住む一般世帯</t>
  </si>
  <si>
    <t>（注）国勢調査は5年に一度実施され、令和2年の結果が現時点で最新のデータとなる。</t>
    <rPh sb="18" eb="20">
      <t>レイワ</t>
    </rPh>
    <phoneticPr fontId="47"/>
  </si>
  <si>
    <t>資料：国勢調査</t>
  </si>
  <si>
    <t>4-21. 世帯人員別世帯数</t>
    <rPh sb="6" eb="8">
      <t>セタイ</t>
    </rPh>
    <rPh sb="8" eb="10">
      <t>ジンイン</t>
    </rPh>
    <rPh sb="10" eb="11">
      <t>ベツ</t>
    </rPh>
    <rPh sb="11" eb="14">
      <t>セタイスウ</t>
    </rPh>
    <phoneticPr fontId="42"/>
  </si>
  <si>
    <t>各年10月1日</t>
  </si>
  <si>
    <t>一　　　般　　　世　　　帯　　　数</t>
  </si>
  <si>
    <t>一般
世帯人員</t>
    <phoneticPr fontId="42"/>
  </si>
  <si>
    <t>1世帯
当り
人員</t>
    <phoneticPr fontId="42"/>
  </si>
  <si>
    <t>総数</t>
  </si>
  <si>
    <t>1人</t>
    <phoneticPr fontId="47"/>
  </si>
  <si>
    <t>2人</t>
    <phoneticPr fontId="47"/>
  </si>
  <si>
    <t>3人</t>
    <phoneticPr fontId="47"/>
  </si>
  <si>
    <t>4人</t>
    <phoneticPr fontId="47"/>
  </si>
  <si>
    <t>5人</t>
    <phoneticPr fontId="47"/>
  </si>
  <si>
    <t>6人</t>
    <phoneticPr fontId="47"/>
  </si>
  <si>
    <t>7人
以上</t>
    <phoneticPr fontId="42"/>
  </si>
  <si>
    <t>平成22</t>
    <rPh sb="0" eb="2">
      <t>ヘイセイ</t>
    </rPh>
    <phoneticPr fontId="3"/>
  </si>
  <si>
    <t>27</t>
    <phoneticPr fontId="2"/>
  </si>
  <si>
    <t>令和 2</t>
    <rPh sb="0" eb="2">
      <t>レイワ</t>
    </rPh>
    <phoneticPr fontId="3"/>
  </si>
  <si>
    <t>4-22. 居住世帯の有無別住宅数</t>
    <phoneticPr fontId="42"/>
  </si>
  <si>
    <t>住　　　　　宅　　　　　数</t>
    <phoneticPr fontId="42"/>
  </si>
  <si>
    <t>住宅以外
で人が居
住する建
物数</t>
    <rPh sb="0" eb="2">
      <t>ジュウタク</t>
    </rPh>
    <rPh sb="2" eb="4">
      <t>イガイ</t>
    </rPh>
    <rPh sb="6" eb="7">
      <t>ヒト</t>
    </rPh>
    <rPh sb="8" eb="9">
      <t>イ</t>
    </rPh>
    <rPh sb="10" eb="11">
      <t>ジュウ</t>
    </rPh>
    <rPh sb="13" eb="14">
      <t>ケン</t>
    </rPh>
    <rPh sb="15" eb="17">
      <t>モノカズ</t>
    </rPh>
    <rPh sb="16" eb="17">
      <t>カズ</t>
    </rPh>
    <phoneticPr fontId="42"/>
  </si>
  <si>
    <t>居住世帯あり</t>
  </si>
  <si>
    <t>居住世帯なし</t>
  </si>
  <si>
    <t>同居世帯
なし</t>
    <phoneticPr fontId="47"/>
  </si>
  <si>
    <t>同居世帯あり</t>
  </si>
  <si>
    <t>一時現在者のみ</t>
    <phoneticPr fontId="42"/>
  </si>
  <si>
    <t>空き家</t>
    <phoneticPr fontId="42"/>
  </si>
  <si>
    <t>建設中</t>
    <phoneticPr fontId="42"/>
  </si>
  <si>
    <t>平成25</t>
    <rPh sb="0" eb="1">
      <t>ヘイセイ</t>
    </rPh>
    <phoneticPr fontId="47"/>
  </si>
  <si>
    <t>令和5</t>
    <rPh sb="0" eb="1">
      <t>レイワ</t>
    </rPh>
    <phoneticPr fontId="47"/>
  </si>
  <si>
    <t>（注1）住宅・土地統計調査は標本調査であり、越谷市では抽出された約6,000戸から全体を推計したもの</t>
    <rPh sb="1" eb="2">
      <t>チュウ</t>
    </rPh>
    <phoneticPr fontId="42"/>
  </si>
  <si>
    <t>　　　 で実数ではない。</t>
    <phoneticPr fontId="42"/>
  </si>
  <si>
    <t>（注2）住宅・土地統計調査は5年に一度実施され、令和5年の結果が、現時点での最新データとなる。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レイワ</t>
    </rPh>
    <rPh sb="27" eb="28">
      <t>ネン</t>
    </rPh>
    <rPh sb="28" eb="29">
      <t>ヘイネン</t>
    </rPh>
    <rPh sb="29" eb="31">
      <t>ケッカ</t>
    </rPh>
    <rPh sb="33" eb="36">
      <t>ゲンジテン</t>
    </rPh>
    <rPh sb="38" eb="40">
      <t>サイシン</t>
    </rPh>
    <phoneticPr fontId="4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</si>
  <si>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42"/>
  </si>
  <si>
    <t>4-23.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42"/>
  </si>
  <si>
    <t>令和5年10月1日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42"/>
  </si>
  <si>
    <t>総  数</t>
    <phoneticPr fontId="42"/>
  </si>
  <si>
    <t>住宅の種類</t>
    <phoneticPr fontId="42"/>
  </si>
  <si>
    <t xml:space="preserve">構          造 </t>
    <phoneticPr fontId="42"/>
  </si>
  <si>
    <t>建築の時期</t>
    <phoneticPr fontId="42"/>
  </si>
  <si>
    <t>専用住宅</t>
  </si>
  <si>
    <t>店舗
その他の
併用住宅</t>
    <phoneticPr fontId="42"/>
  </si>
  <si>
    <t>木造</t>
  </si>
  <si>
    <t>防火木造</t>
  </si>
  <si>
    <t>鉄筋･鉄骨
コンク
リート造</t>
    <phoneticPr fontId="42"/>
  </si>
  <si>
    <t>鉄骨造</t>
  </si>
  <si>
    <t>（9区分）</t>
    <rPh sb="2" eb="4">
      <t>クブン</t>
    </rPh>
    <phoneticPr fontId="42"/>
  </si>
  <si>
    <t>住宅総数</t>
    <rPh sb="0" eb="2">
      <t>ジュウタク</t>
    </rPh>
    <rPh sb="2" eb="4">
      <t>ソウスウ</t>
    </rPh>
    <phoneticPr fontId="42"/>
  </si>
  <si>
    <t>昭和45年以前</t>
    <phoneticPr fontId="42"/>
  </si>
  <si>
    <t>昭和46年～　　55年</t>
    <phoneticPr fontId="42"/>
  </si>
  <si>
    <t>昭和56年～平成 2年</t>
    <rPh sb="6" eb="8">
      <t>ヘイセイ</t>
    </rPh>
    <phoneticPr fontId="42"/>
  </si>
  <si>
    <t>平成 3年～　　12年</t>
    <rPh sb="0" eb="2">
      <t>ヘイセイ</t>
    </rPh>
    <rPh sb="10" eb="11">
      <t>ネン</t>
    </rPh>
    <phoneticPr fontId="42"/>
  </si>
  <si>
    <t>平成13年～　　17年</t>
    <phoneticPr fontId="42"/>
  </si>
  <si>
    <t>平成18年～　　22年</t>
    <phoneticPr fontId="42"/>
  </si>
  <si>
    <t>平成23年～　　27年</t>
    <phoneticPr fontId="42"/>
  </si>
  <si>
    <t>平成28年～令和 2年</t>
    <rPh sb="6" eb="8">
      <t>レイワ</t>
    </rPh>
    <rPh sb="10" eb="11">
      <t>ネン</t>
    </rPh>
    <phoneticPr fontId="2"/>
  </si>
  <si>
    <t>令和 3年～　　 5年9月</t>
    <rPh sb="0" eb="2">
      <t>レイワ</t>
    </rPh>
    <rPh sb="12" eb="13">
      <t>ツキ</t>
    </rPh>
    <phoneticPr fontId="42"/>
  </si>
  <si>
    <t>（注2）「住宅総数」には建築の時期「不詳」を含む。</t>
    <rPh sb="1" eb="2">
      <t>チュウ</t>
    </rPh>
    <rPh sb="5" eb="7">
      <t>ジュウタク</t>
    </rPh>
    <rPh sb="7" eb="9">
      <t>ソウスウ</t>
    </rPh>
    <rPh sb="18" eb="20">
      <t>フショウ</t>
    </rPh>
    <rPh sb="22" eb="23">
      <t>フク</t>
    </rPh>
    <phoneticPr fontId="42"/>
  </si>
  <si>
    <t>（注3）住宅・土地統計調査は5年に一度実施され、令和5年の結果が、現時点での最新データとなる。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レイワ</t>
    </rPh>
    <rPh sb="27" eb="28">
      <t>ネン</t>
    </rPh>
    <rPh sb="28" eb="29">
      <t>ヘイネン</t>
    </rPh>
    <rPh sb="29" eb="31">
      <t>ケッカ</t>
    </rPh>
    <rPh sb="33" eb="36">
      <t>ゲンジテン</t>
    </rPh>
    <rPh sb="38" eb="40">
      <t>サイシン</t>
    </rPh>
    <phoneticPr fontId="42"/>
  </si>
  <si>
    <t>4-24.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59"/>
  </si>
  <si>
    <t>（1）住宅の所有関係・建て方・階数別専用住宅数</t>
    <phoneticPr fontId="59"/>
  </si>
  <si>
    <t>令和5年10月1日</t>
    <rPh sb="0" eb="2">
      <t>レイワ</t>
    </rPh>
    <rPh sb="3" eb="4">
      <t>ガツ</t>
    </rPh>
    <rPh sb="5" eb="6">
      <t>ニチ</t>
    </rPh>
    <phoneticPr fontId="59"/>
  </si>
  <si>
    <t>住宅の
所有関係</t>
    <phoneticPr fontId="59"/>
  </si>
  <si>
    <t>総　数</t>
    <rPh sb="0" eb="1">
      <t>フサ</t>
    </rPh>
    <rPh sb="2" eb="3">
      <t>カズ</t>
    </rPh>
    <phoneticPr fontId="59"/>
  </si>
  <si>
    <t>一戸建</t>
    <rPh sb="0" eb="2">
      <t>イッコ</t>
    </rPh>
    <rPh sb="2" eb="3">
      <t>ダ</t>
    </rPh>
    <phoneticPr fontId="42"/>
  </si>
  <si>
    <t>長屋建</t>
    <rPh sb="0" eb="2">
      <t>ナガヤ</t>
    </rPh>
    <rPh sb="2" eb="3">
      <t>ダテ</t>
    </rPh>
    <phoneticPr fontId="42"/>
  </si>
  <si>
    <t>共同住宅</t>
    <rPh sb="0" eb="2">
      <t>キョウドウ</t>
    </rPh>
    <rPh sb="2" eb="4">
      <t>ジュウタク</t>
    </rPh>
    <phoneticPr fontId="42"/>
  </si>
  <si>
    <t>その他</t>
    <phoneticPr fontId="59"/>
  </si>
  <si>
    <t>1階建</t>
    <rPh sb="1" eb="2">
      <t>カイ</t>
    </rPh>
    <rPh sb="2" eb="3">
      <t>ダテ</t>
    </rPh>
    <phoneticPr fontId="59"/>
  </si>
  <si>
    <t>2階建以上</t>
    <rPh sb="1" eb="2">
      <t>カイ</t>
    </rPh>
    <rPh sb="2" eb="3">
      <t>ダテ</t>
    </rPh>
    <rPh sb="3" eb="5">
      <t>イジョウ</t>
    </rPh>
    <phoneticPr fontId="59"/>
  </si>
  <si>
    <t>2階建</t>
    <rPh sb="1" eb="2">
      <t>カイ</t>
    </rPh>
    <rPh sb="2" eb="3">
      <t>タ</t>
    </rPh>
    <phoneticPr fontId="59"/>
  </si>
  <si>
    <t>3～5階</t>
    <rPh sb="3" eb="4">
      <t>カイ</t>
    </rPh>
    <phoneticPr fontId="59"/>
  </si>
  <si>
    <t>6階建以上</t>
    <rPh sb="1" eb="2">
      <t>カイ</t>
    </rPh>
    <rPh sb="2" eb="3">
      <t>ダテ</t>
    </rPh>
    <rPh sb="3" eb="5">
      <t>イジョウ</t>
    </rPh>
    <phoneticPr fontId="59"/>
  </si>
  <si>
    <t>専用住宅総数</t>
    <phoneticPr fontId="59"/>
  </si>
  <si>
    <t>持ち家総数</t>
    <rPh sb="0" eb="1">
      <t>モ</t>
    </rPh>
    <rPh sb="2" eb="3">
      <t>イエ</t>
    </rPh>
    <rPh sb="3" eb="5">
      <t>ソウスウ</t>
    </rPh>
    <phoneticPr fontId="42"/>
  </si>
  <si>
    <t>借　家</t>
    <rPh sb="0" eb="1">
      <t>シャク</t>
    </rPh>
    <rPh sb="2" eb="3">
      <t>イエ</t>
    </rPh>
    <phoneticPr fontId="59"/>
  </si>
  <si>
    <t>公営の借家</t>
    <rPh sb="0" eb="1">
      <t>オオヤケ</t>
    </rPh>
    <rPh sb="1" eb="2">
      <t>エイ</t>
    </rPh>
    <rPh sb="3" eb="4">
      <t>シャク</t>
    </rPh>
    <rPh sb="4" eb="5">
      <t>イエ</t>
    </rPh>
    <phoneticPr fontId="59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</si>
  <si>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59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</si>
  <si>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59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</si>
  <si>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59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</si>
  <si>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42"/>
  </si>
  <si>
    <t>（2）住宅の所有関係・別世帯の子の居住地別高齢者世帯数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20">
      <t>キョジュウチ</t>
    </rPh>
    <rPh sb="20" eb="21">
      <t>ベツ</t>
    </rPh>
    <rPh sb="21" eb="24">
      <t>コウレイシャ</t>
    </rPh>
    <rPh sb="24" eb="26">
      <t>セタイ</t>
    </rPh>
    <rPh sb="26" eb="27">
      <t>スウ</t>
    </rPh>
    <phoneticPr fontId="59"/>
  </si>
  <si>
    <t>令和5年10月1日</t>
    <rPh sb="0" eb="2">
      <t>レイワ</t>
    </rPh>
    <rPh sb="3" eb="4">
      <t>ネン</t>
    </rPh>
    <rPh sb="6" eb="7">
      <t>ガツ</t>
    </rPh>
    <rPh sb="8" eb="9">
      <t>ニチ</t>
    </rPh>
    <phoneticPr fontId="42"/>
  </si>
  <si>
    <t>住宅の所有関係住宅総数</t>
    <phoneticPr fontId="59"/>
  </si>
  <si>
    <t>総数
（子の
居住地
不詳を
含む）</t>
    <rPh sb="0" eb="2">
      <t>ソウスウ</t>
    </rPh>
    <phoneticPr fontId="42"/>
  </si>
  <si>
    <t>子がいる</t>
    <phoneticPr fontId="42"/>
  </si>
  <si>
    <t>子は
いない</t>
    <rPh sb="0" eb="1">
      <t>コ</t>
    </rPh>
    <phoneticPr fontId="59"/>
  </si>
  <si>
    <t>総数
（注3）</t>
    <phoneticPr fontId="42"/>
  </si>
  <si>
    <t>一緒に
住んでいる
(同じ建物
又は敷地内
に住んでい
る場合も
含む)</t>
    <phoneticPr fontId="42"/>
  </si>
  <si>
    <t>徒歩5分
程度の
場所に
住んでいる</t>
    <phoneticPr fontId="42"/>
  </si>
  <si>
    <t>片道15分
未満の
場所に
住んでいる</t>
    <phoneticPr fontId="42"/>
  </si>
  <si>
    <t>片道1時間
未満の
場所に
住んでいる</t>
    <phoneticPr fontId="42"/>
  </si>
  <si>
    <t>片道1時間
以上の
場所に
住んでいる</t>
    <phoneticPr fontId="42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</si>
  <si>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59"/>
  </si>
  <si>
    <t>持ち家</t>
    <rPh sb="0" eb="1">
      <t>モチ</t>
    </rPh>
    <rPh sb="2" eb="3">
      <t>イエ</t>
    </rPh>
    <phoneticPr fontId="59"/>
  </si>
  <si>
    <t>公営･都市再生機構･公社の借家</t>
    <rPh sb="0" eb="1">
      <t>オオヤケ</t>
    </rPh>
    <rPh sb="1" eb="2">
      <t>エイ</t>
    </rPh>
    <rPh sb="3" eb="5">
      <t>トシ</t>
    </rPh>
    <rPh sb="5" eb="7">
      <t>サイセイ</t>
    </rPh>
    <rPh sb="7" eb="9">
      <t>キコウ</t>
    </rPh>
    <rPh sb="10" eb="11">
      <t>オオヤケ</t>
    </rPh>
    <rPh sb="11" eb="12">
      <t>シャ</t>
    </rPh>
    <rPh sb="13" eb="14">
      <t>シャク</t>
    </rPh>
    <rPh sb="14" eb="15">
      <t>イエ</t>
    </rPh>
    <phoneticPr fontId="59"/>
  </si>
  <si>
    <t>65歳以上の夫婦世帯総数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0" eb="11">
      <t>フサ</t>
    </rPh>
    <rPh sb="11" eb="12">
      <t>カズ</t>
    </rPh>
    <phoneticPr fontId="59"/>
  </si>
  <si>
    <t>（注2）「65歳以上の単身世帯総数」、「65歳以上の夫婦世帯総数」には、住宅の所有関係「不詳」を含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42"/>
  </si>
  <si>
    <t>　　　 む。</t>
    <phoneticPr fontId="4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</si>
  <si>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59"/>
  </si>
  <si>
    <t>4-25. 土地の標準価格</t>
    <phoneticPr fontId="59"/>
  </si>
  <si>
    <t>各年7月1日</t>
    <rPh sb="0" eb="2">
      <t>カクネン</t>
    </rPh>
    <rPh sb="3" eb="4">
      <t>ガツ</t>
    </rPh>
    <rPh sb="5" eb="6">
      <t>ニチ</t>
    </rPh>
    <phoneticPr fontId="59"/>
  </si>
  <si>
    <t>（単位：円／㎡）</t>
    <rPh sb="1" eb="3">
      <t>タンイ</t>
    </rPh>
    <rPh sb="4" eb="5">
      <t>エン</t>
    </rPh>
    <phoneticPr fontId="59"/>
  </si>
  <si>
    <t>年</t>
    <rPh sb="0" eb="1">
      <t>ネン</t>
    </rPh>
    <phoneticPr fontId="59"/>
  </si>
  <si>
    <t>種　別</t>
    <rPh sb="0" eb="1">
      <t>シュ</t>
    </rPh>
    <rPh sb="2" eb="3">
      <t>ベツ</t>
    </rPh>
    <phoneticPr fontId="59"/>
  </si>
  <si>
    <t>住宅地</t>
    <rPh sb="0" eb="3">
      <t>ジュウタクチ</t>
    </rPh>
    <phoneticPr fontId="59"/>
  </si>
  <si>
    <t>商業地</t>
    <rPh sb="0" eb="3">
      <t>ショウギョウチ</t>
    </rPh>
    <phoneticPr fontId="59"/>
  </si>
  <si>
    <t>工業地</t>
    <rPh sb="0" eb="3">
      <t>コウギョウチ</t>
    </rPh>
    <phoneticPr fontId="59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</si>
  <si>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59"/>
  </si>
  <si>
    <t>平均価格</t>
    <rPh sb="0" eb="2">
      <t>ヘイキン</t>
    </rPh>
    <rPh sb="2" eb="4">
      <t>カカク</t>
    </rPh>
    <phoneticPr fontId="59"/>
  </si>
  <si>
    <r>
      <t>平均変動率</t>
    </r>
    <r>
      <rPr>
        <sz val="7"/>
        <color theme="1"/>
        <rFont val="ＭＳ 明朝"/>
        <family val="1"/>
        <charset val="128"/>
      </rPr>
      <t>（%）</t>
    </r>
    <rPh sb="0" eb="2">
      <t>ヘイキン</t>
    </rPh>
    <rPh sb="2" eb="3">
      <t>ヘン</t>
    </rPh>
    <rPh sb="3" eb="4">
      <t>ドウ</t>
    </rPh>
    <rPh sb="4" eb="5">
      <t>リツ</t>
    </rPh>
    <phoneticPr fontId="59"/>
  </si>
  <si>
    <t xml:space="preserve">令和3 </t>
    <rPh sb="0" eb="2">
      <t>レイワ</t>
    </rPh>
    <phoneticPr fontId="47"/>
  </si>
  <si>
    <t>越谷市</t>
  </si>
  <si>
    <t>県平均</t>
  </si>
  <si>
    <t xml:space="preserve">4 </t>
  </si>
  <si>
    <t xml:space="preserve">5 </t>
  </si>
  <si>
    <t>越谷市</t>
    <rPh sb="0" eb="3">
      <t>コシガヤシ</t>
    </rPh>
    <phoneticPr fontId="59"/>
  </si>
  <si>
    <t>県平均</t>
    <rPh sb="0" eb="1">
      <t>ケン</t>
    </rPh>
    <rPh sb="1" eb="3">
      <t>ヘイキン</t>
    </rPh>
    <phoneticPr fontId="59"/>
  </si>
  <si>
    <t xml:space="preserve"> 6 </t>
  </si>
  <si>
    <t xml:space="preserve"> 7 </t>
    <phoneticPr fontId="47"/>
  </si>
  <si>
    <t>（注）平均変動率は、基準地（選定替えを除く）の変動率を単純平均したものであり、平均価格の変動率</t>
    <rPh sb="1" eb="2">
      <t>チュウ</t>
    </rPh>
    <rPh sb="3" eb="8">
      <t>ヘイキンヘンドウリツ</t>
    </rPh>
    <rPh sb="10" eb="13">
      <t>キジュンチ</t>
    </rPh>
    <rPh sb="14" eb="17">
      <t>センテイガ</t>
    </rPh>
    <rPh sb="19" eb="20">
      <t>ノゾ</t>
    </rPh>
    <rPh sb="23" eb="26">
      <t>ヘンドウリツ</t>
    </rPh>
    <rPh sb="27" eb="31">
      <t>タンジュンヘイキン</t>
    </rPh>
    <rPh sb="39" eb="43">
      <t>ヘイキンカカク</t>
    </rPh>
    <rPh sb="44" eb="46">
      <t>ヘンドウ</t>
    </rPh>
    <phoneticPr fontId="47"/>
  </si>
  <si>
    <t>　　　 ではない。</t>
    <phoneticPr fontId="47"/>
  </si>
  <si>
    <t>資料：埼玉県地価調査</t>
    <phoneticPr fontId="2"/>
  </si>
  <si>
    <t>4-26. 「市長への手紙等市民の声」関係担当部課所別・種別件数</t>
    <phoneticPr fontId="42"/>
  </si>
  <si>
    <t>令和6年度</t>
    <rPh sb="0" eb="2">
      <t>レイワ</t>
    </rPh>
    <rPh sb="3" eb="5">
      <t>ネンド</t>
    </rPh>
    <phoneticPr fontId="42"/>
  </si>
  <si>
    <t>担　　　当</t>
  </si>
  <si>
    <t>種　　　　　　　別</t>
    <rPh sb="0" eb="1">
      <t>タネ</t>
    </rPh>
    <rPh sb="8" eb="9">
      <t>ベツ</t>
    </rPh>
    <phoneticPr fontId="42"/>
  </si>
  <si>
    <t>総件数</t>
  </si>
  <si>
    <t>部</t>
  </si>
  <si>
    <t>課所別</t>
  </si>
  <si>
    <t>意　見</t>
    <phoneticPr fontId="42"/>
  </si>
  <si>
    <t>要　望</t>
    <phoneticPr fontId="42"/>
  </si>
  <si>
    <t>苦　情</t>
    <phoneticPr fontId="42"/>
  </si>
  <si>
    <t>照　会</t>
    <phoneticPr fontId="42"/>
  </si>
  <si>
    <t>相　談</t>
    <phoneticPr fontId="42"/>
  </si>
  <si>
    <t>危機管理室</t>
    <rPh sb="4" eb="5">
      <t>シツ</t>
    </rPh>
    <phoneticPr fontId="2"/>
  </si>
  <si>
    <t>危機管理室</t>
  </si>
  <si>
    <t>市長公室</t>
    <rPh sb="0" eb="4">
      <t>シチョウコウシツ</t>
    </rPh>
    <phoneticPr fontId="2"/>
  </si>
  <si>
    <t>秘書課</t>
    <rPh sb="0" eb="3">
      <t>ヒショカ</t>
    </rPh>
    <phoneticPr fontId="2"/>
  </si>
  <si>
    <t>行政デジタル推進課</t>
    <rPh sb="0" eb="2">
      <t>ギョウセイ</t>
    </rPh>
    <rPh sb="6" eb="8">
      <t>スイシン</t>
    </rPh>
    <rPh sb="8" eb="9">
      <t>カ</t>
    </rPh>
    <phoneticPr fontId="3"/>
  </si>
  <si>
    <t>広報シティ
プロモーション課</t>
  </si>
  <si>
    <t>人権・男女
共同参画推進課</t>
  </si>
  <si>
    <t>総合政策部</t>
    <rPh sb="0" eb="2">
      <t>ソウゴウ</t>
    </rPh>
    <rPh sb="2" eb="4">
      <t>セイサク</t>
    </rPh>
    <rPh sb="4" eb="5">
      <t>ブ</t>
    </rPh>
    <phoneticPr fontId="3"/>
  </si>
  <si>
    <t>政策課</t>
    <rPh sb="0" eb="2">
      <t>セイサク</t>
    </rPh>
    <rPh sb="2" eb="3">
      <t>カ</t>
    </rPh>
    <phoneticPr fontId="3"/>
  </si>
  <si>
    <t>南越谷にぎわい推進室</t>
  </si>
  <si>
    <t>行財政部</t>
  </si>
  <si>
    <t>財政課</t>
    <rPh sb="0" eb="2">
      <t>ザイセイ</t>
    </rPh>
    <rPh sb="2" eb="3">
      <t>カ</t>
    </rPh>
    <phoneticPr fontId="3"/>
  </si>
  <si>
    <t>行政管理課</t>
    <rPh sb="0" eb="2">
      <t>ギョウセイ</t>
    </rPh>
    <rPh sb="2" eb="4">
      <t>カンリ</t>
    </rPh>
    <rPh sb="4" eb="5">
      <t>カ</t>
    </rPh>
    <phoneticPr fontId="3"/>
  </si>
  <si>
    <t>公共施設
マネジメント推進課</t>
    <rPh sb="0" eb="2">
      <t>コウキョウ</t>
    </rPh>
    <rPh sb="2" eb="4">
      <t>シセツ</t>
    </rPh>
    <rPh sb="11" eb="13">
      <t>スイシン</t>
    </rPh>
    <rPh sb="13" eb="14">
      <t>カ</t>
    </rPh>
    <phoneticPr fontId="3"/>
  </si>
  <si>
    <t>市民税課</t>
    <rPh sb="0" eb="3">
      <t>シミンゼイ</t>
    </rPh>
    <rPh sb="3" eb="4">
      <t>カ</t>
    </rPh>
    <phoneticPr fontId="3"/>
  </si>
  <si>
    <t>資産税課</t>
    <rPh sb="0" eb="3">
      <t>シサンゼイ</t>
    </rPh>
    <rPh sb="3" eb="4">
      <t>カ</t>
    </rPh>
    <phoneticPr fontId="3"/>
  </si>
  <si>
    <t>収納課</t>
    <rPh sb="0" eb="2">
      <t>シュウノウ</t>
    </rPh>
    <rPh sb="2" eb="3">
      <t>カ</t>
    </rPh>
    <phoneticPr fontId="3"/>
  </si>
  <si>
    <t>総務部</t>
  </si>
  <si>
    <t>法務課</t>
    <rPh sb="0" eb="2">
      <t>ホウム</t>
    </rPh>
    <rPh sb="2" eb="3">
      <t>カ</t>
    </rPh>
    <phoneticPr fontId="10"/>
  </si>
  <si>
    <t>総務課</t>
    <rPh sb="0" eb="3">
      <t>ソウムカカ</t>
    </rPh>
    <phoneticPr fontId="10"/>
  </si>
  <si>
    <t>人事課</t>
    <rPh sb="0" eb="2">
      <t>ジンジ</t>
    </rPh>
    <rPh sb="2" eb="3">
      <t>カ</t>
    </rPh>
    <phoneticPr fontId="10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</si>
  <si>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10"/>
  </si>
  <si>
    <t>契約課</t>
    <rPh sb="0" eb="2">
      <t>ケイヤク</t>
    </rPh>
    <rPh sb="2" eb="3">
      <t>カ</t>
    </rPh>
    <phoneticPr fontId="10"/>
  </si>
  <si>
    <t>工事検査課</t>
    <rPh sb="0" eb="2">
      <t>コウジ</t>
    </rPh>
    <rPh sb="2" eb="4">
      <t>ケンサ</t>
    </rPh>
    <rPh sb="4" eb="5">
      <t>カ</t>
    </rPh>
    <phoneticPr fontId="10"/>
  </si>
  <si>
    <t>庁舎管理課</t>
    <rPh sb="0" eb="2">
      <t>チョウシャ</t>
    </rPh>
    <rPh sb="2" eb="4">
      <t>カンリ</t>
    </rPh>
    <rPh sb="4" eb="5">
      <t>カ</t>
    </rPh>
    <phoneticPr fontId="10"/>
  </si>
  <si>
    <t>市民協働部</t>
  </si>
  <si>
    <t>市民活動支援課</t>
  </si>
  <si>
    <t>くらし安心課</t>
  </si>
  <si>
    <t>市民課</t>
  </si>
  <si>
    <t>北部出張所</t>
  </si>
  <si>
    <t>南部出張所</t>
  </si>
  <si>
    <t>福祉部</t>
  </si>
  <si>
    <t>福祉総務課</t>
    <rPh sb="0" eb="2">
      <t>フクシ</t>
    </rPh>
    <rPh sb="2" eb="4">
      <t>ソウム</t>
    </rPh>
    <rPh sb="4" eb="5">
      <t>カ</t>
    </rPh>
    <phoneticPr fontId="10"/>
  </si>
  <si>
    <t>生活福祉課</t>
    <rPh sb="0" eb="2">
      <t>セイカツ</t>
    </rPh>
    <rPh sb="2" eb="4">
      <t>フクシ</t>
    </rPh>
    <rPh sb="4" eb="5">
      <t>カ</t>
    </rPh>
    <phoneticPr fontId="10"/>
  </si>
  <si>
    <t>障害福祉課</t>
    <rPh sb="0" eb="1">
      <t>ショウ</t>
    </rPh>
    <rPh sb="1" eb="2">
      <t>ガイ</t>
    </rPh>
    <rPh sb="2" eb="4">
      <t>フクシ</t>
    </rPh>
    <rPh sb="4" eb="5">
      <t>カ</t>
    </rPh>
    <phoneticPr fontId="10"/>
  </si>
  <si>
    <t>地域共生部</t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</si>
  <si>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10"/>
  </si>
  <si>
    <t>地域包括ケア課</t>
    <rPh sb="0" eb="2">
      <t>チイキ</t>
    </rPh>
    <rPh sb="2" eb="4">
      <t>ホウカツ</t>
    </rPh>
    <rPh sb="6" eb="7">
      <t>カ</t>
    </rPh>
    <phoneticPr fontId="10"/>
  </si>
  <si>
    <t>介護保険課</t>
    <rPh sb="0" eb="2">
      <t>カイゴ</t>
    </rPh>
    <rPh sb="2" eb="4">
      <t>ホケン</t>
    </rPh>
    <rPh sb="4" eb="5">
      <t>カ</t>
    </rPh>
    <phoneticPr fontId="10"/>
  </si>
  <si>
    <t>子ども家庭部</t>
  </si>
  <si>
    <t>子ども施策推進課</t>
    <rPh sb="0" eb="1">
      <t>コ</t>
    </rPh>
    <rPh sb="3" eb="5">
      <t>シサク</t>
    </rPh>
    <rPh sb="5" eb="7">
      <t>スイシン</t>
    </rPh>
    <rPh sb="7" eb="8">
      <t>カ</t>
    </rPh>
    <phoneticPr fontId="10"/>
  </si>
  <si>
    <t>子ども福祉課</t>
    <rPh sb="0" eb="1">
      <t>コ</t>
    </rPh>
    <rPh sb="3" eb="5">
      <t>フクシ</t>
    </rPh>
    <rPh sb="5" eb="6">
      <t>カ</t>
    </rPh>
    <phoneticPr fontId="10"/>
  </si>
  <si>
    <t>保育入所課</t>
    <rPh sb="0" eb="2">
      <t>ホイク</t>
    </rPh>
    <rPh sb="2" eb="4">
      <t>ニュウショ</t>
    </rPh>
    <rPh sb="4" eb="5">
      <t>カ</t>
    </rPh>
    <phoneticPr fontId="10"/>
  </si>
  <si>
    <t>保育施設課</t>
    <rPh sb="0" eb="2">
      <t>ホイク</t>
    </rPh>
    <rPh sb="2" eb="4">
      <t>シセツ</t>
    </rPh>
    <rPh sb="4" eb="5">
      <t>カ</t>
    </rPh>
    <phoneticPr fontId="10"/>
  </si>
  <si>
    <t>青少年課</t>
    <rPh sb="0" eb="3">
      <t>セイショウネン</t>
    </rPh>
    <rPh sb="3" eb="4">
      <t>カ</t>
    </rPh>
    <phoneticPr fontId="10"/>
  </si>
  <si>
    <t>保健医療部</t>
  </si>
  <si>
    <t>地域医療課</t>
    <rPh sb="0" eb="2">
      <t>チイキ</t>
    </rPh>
    <rPh sb="2" eb="4">
      <t>イリョウ</t>
    </rPh>
    <rPh sb="4" eb="5">
      <t>カ</t>
    </rPh>
    <phoneticPr fontId="10"/>
  </si>
  <si>
    <t>健康づくり推進課</t>
    <rPh sb="0" eb="2">
      <t>ケンコウ</t>
    </rPh>
    <rPh sb="5" eb="7">
      <t>スイシン</t>
    </rPh>
    <rPh sb="7" eb="8">
      <t>カ</t>
    </rPh>
    <phoneticPr fontId="10"/>
  </si>
  <si>
    <t>国保年金課</t>
    <rPh sb="0" eb="2">
      <t>コクホ</t>
    </rPh>
    <rPh sb="2" eb="4">
      <t>ネンキン</t>
    </rPh>
    <rPh sb="4" eb="5">
      <t>カ</t>
    </rPh>
    <phoneticPr fontId="10"/>
  </si>
  <si>
    <t>保健総務課</t>
    <rPh sb="0" eb="2">
      <t>ホケン</t>
    </rPh>
    <rPh sb="2" eb="4">
      <t>ソウム</t>
    </rPh>
    <rPh sb="4" eb="5">
      <t>カ</t>
    </rPh>
    <phoneticPr fontId="10"/>
  </si>
  <si>
    <t>感染症保健対策課</t>
    <rPh sb="0" eb="3">
      <t>カンセンショウ</t>
    </rPh>
    <rPh sb="3" eb="5">
      <t>ホケン</t>
    </rPh>
    <rPh sb="5" eb="7">
      <t>タイサク</t>
    </rPh>
    <rPh sb="7" eb="8">
      <t>カ</t>
    </rPh>
    <phoneticPr fontId="10"/>
  </si>
  <si>
    <t>生活衛生課</t>
    <rPh sb="0" eb="2">
      <t>セイカツ</t>
    </rPh>
    <rPh sb="2" eb="4">
      <t>エイセイ</t>
    </rPh>
    <rPh sb="4" eb="5">
      <t>カ</t>
    </rPh>
    <phoneticPr fontId="10"/>
  </si>
  <si>
    <t>衛生検査課</t>
    <rPh sb="0" eb="2">
      <t>エイセイ</t>
    </rPh>
    <rPh sb="2" eb="4">
      <t>ケンサ</t>
    </rPh>
    <rPh sb="4" eb="5">
      <t>カ</t>
    </rPh>
    <phoneticPr fontId="10"/>
  </si>
  <si>
    <t>環境経済部</t>
  </si>
  <si>
    <t>環境政策課</t>
    <rPh sb="0" eb="2">
      <t>カンキョウ</t>
    </rPh>
    <rPh sb="2" eb="4">
      <t>セイサク</t>
    </rPh>
    <rPh sb="4" eb="5">
      <t>カ</t>
    </rPh>
    <phoneticPr fontId="10"/>
  </si>
  <si>
    <t>資源循環推進課</t>
    <rPh sb="0" eb="2">
      <t>シゲン</t>
    </rPh>
    <rPh sb="2" eb="4">
      <t>ジュンカン</t>
    </rPh>
    <rPh sb="4" eb="6">
      <t>スイシン</t>
    </rPh>
    <rPh sb="6" eb="7">
      <t>カ</t>
    </rPh>
    <phoneticPr fontId="10"/>
  </si>
  <si>
    <t>廃棄物指導課</t>
    <rPh sb="0" eb="3">
      <t>ハイキブツ</t>
    </rPh>
    <rPh sb="3" eb="5">
      <t>シドウ</t>
    </rPh>
    <rPh sb="5" eb="6">
      <t>カ</t>
    </rPh>
    <phoneticPr fontId="10"/>
  </si>
  <si>
    <t>経済振興課</t>
    <rPh sb="0" eb="2">
      <t>ケイザイ</t>
    </rPh>
    <rPh sb="2" eb="4">
      <t>シンコウ</t>
    </rPh>
    <rPh sb="4" eb="5">
      <t>カ</t>
    </rPh>
    <phoneticPr fontId="10"/>
  </si>
  <si>
    <t>農業振興課</t>
    <rPh sb="0" eb="2">
      <t>ノウギョウ</t>
    </rPh>
    <rPh sb="2" eb="4">
      <t>シンコウ</t>
    </rPh>
    <rPh sb="4" eb="5">
      <t>カ</t>
    </rPh>
    <phoneticPr fontId="10"/>
  </si>
  <si>
    <t>建設部</t>
  </si>
  <si>
    <t>道路総務課</t>
    <rPh sb="0" eb="2">
      <t>ドウロ</t>
    </rPh>
    <rPh sb="2" eb="4">
      <t>ソウム</t>
    </rPh>
    <rPh sb="4" eb="5">
      <t>カ</t>
    </rPh>
    <phoneticPr fontId="10"/>
  </si>
  <si>
    <t>道路建設課</t>
    <rPh sb="0" eb="2">
      <t>ドウロ</t>
    </rPh>
    <rPh sb="2" eb="4">
      <t>ケンセツ</t>
    </rPh>
    <rPh sb="4" eb="5">
      <t>カ</t>
    </rPh>
    <phoneticPr fontId="10"/>
  </si>
  <si>
    <t>河川課</t>
    <rPh sb="0" eb="2">
      <t>カセン</t>
    </rPh>
    <rPh sb="2" eb="3">
      <t>カ</t>
    </rPh>
    <phoneticPr fontId="10"/>
  </si>
  <si>
    <t>下水道経営課</t>
    <rPh sb="0" eb="3">
      <t>ゲスイドウ</t>
    </rPh>
    <rPh sb="3" eb="5">
      <t>ケイエイ</t>
    </rPh>
    <rPh sb="5" eb="6">
      <t>カ</t>
    </rPh>
    <phoneticPr fontId="10"/>
  </si>
  <si>
    <t>下水道事業課</t>
    <rPh sb="0" eb="3">
      <t>ゲスイドウ</t>
    </rPh>
    <rPh sb="3" eb="5">
      <t>ジギョウ</t>
    </rPh>
    <rPh sb="5" eb="6">
      <t>カ</t>
    </rPh>
    <phoneticPr fontId="10"/>
  </si>
  <si>
    <t>営繕課</t>
    <rPh sb="0" eb="2">
      <t>エイゼン</t>
    </rPh>
    <rPh sb="2" eb="3">
      <t>カ</t>
    </rPh>
    <phoneticPr fontId="10"/>
  </si>
  <si>
    <t>維持管理課</t>
    <rPh sb="0" eb="2">
      <t>イジ</t>
    </rPh>
    <rPh sb="2" eb="4">
      <t>カンリ</t>
    </rPh>
    <rPh sb="4" eb="5">
      <t>カ</t>
    </rPh>
    <phoneticPr fontId="10"/>
  </si>
  <si>
    <t>都市整備部</t>
  </si>
  <si>
    <t>都市計画課</t>
    <rPh sb="0" eb="2">
      <t>トシ</t>
    </rPh>
    <rPh sb="2" eb="4">
      <t>ケイカク</t>
    </rPh>
    <rPh sb="4" eb="5">
      <t>カ</t>
    </rPh>
    <phoneticPr fontId="10"/>
  </si>
  <si>
    <t>市街地整備課</t>
    <rPh sb="0" eb="3">
      <t>シガイチ</t>
    </rPh>
    <rPh sb="3" eb="5">
      <t>セイビ</t>
    </rPh>
    <rPh sb="5" eb="6">
      <t>カ</t>
    </rPh>
    <phoneticPr fontId="10"/>
  </si>
  <si>
    <t>公園緑地課</t>
    <rPh sb="0" eb="2">
      <t>コウエン</t>
    </rPh>
    <rPh sb="2" eb="4">
      <t>リョクチ</t>
    </rPh>
    <rPh sb="4" eb="5">
      <t>カ</t>
    </rPh>
    <phoneticPr fontId="10"/>
  </si>
  <si>
    <t>開発指導課</t>
    <rPh sb="0" eb="2">
      <t>カイハツ</t>
    </rPh>
    <rPh sb="2" eb="4">
      <t>シドウ</t>
    </rPh>
    <rPh sb="4" eb="5">
      <t>カ</t>
    </rPh>
    <phoneticPr fontId="10"/>
  </si>
  <si>
    <t>建築住宅課</t>
    <rPh sb="0" eb="2">
      <t>ケンチク</t>
    </rPh>
    <rPh sb="2" eb="4">
      <t>ジュウタク</t>
    </rPh>
    <rPh sb="4" eb="5">
      <t>カ</t>
    </rPh>
    <phoneticPr fontId="10"/>
  </si>
  <si>
    <t>市立病院</t>
  </si>
  <si>
    <t xml:space="preserve">教育総務部 </t>
  </si>
  <si>
    <t>教育総務課</t>
  </si>
  <si>
    <t>生涯学習課</t>
  </si>
  <si>
    <t>スポーツ振興課</t>
  </si>
  <si>
    <t>図書館</t>
  </si>
  <si>
    <t>学校教育部</t>
  </si>
  <si>
    <t>学校管理課</t>
  </si>
  <si>
    <t>学務課</t>
  </si>
  <si>
    <t>指導課</t>
  </si>
  <si>
    <t>給食課</t>
  </si>
  <si>
    <t>教育センター</t>
  </si>
  <si>
    <t>会計課</t>
    <rPh sb="0" eb="2">
      <t>カイケイ</t>
    </rPh>
    <phoneticPr fontId="2"/>
  </si>
  <si>
    <t>消防局</t>
    <rPh sb="2" eb="3">
      <t>キョク</t>
    </rPh>
    <phoneticPr fontId="2"/>
  </si>
  <si>
    <t>議会事務局</t>
  </si>
  <si>
    <t>選挙管理委員会</t>
  </si>
  <si>
    <t>監査委員事務局</t>
  </si>
  <si>
    <t>農業委員会</t>
  </si>
  <si>
    <t>合　　　計</t>
  </si>
  <si>
    <t>資料：くらし安心課</t>
    <rPh sb="6" eb="8">
      <t>アンシン</t>
    </rPh>
    <rPh sb="8" eb="9">
      <t>カ</t>
    </rPh>
    <phoneticPr fontId="2"/>
  </si>
  <si>
    <t>4-27. 各種相談件数</t>
    <phoneticPr fontId="42"/>
  </si>
  <si>
    <t>種　類</t>
    <rPh sb="0" eb="1">
      <t>シュ</t>
    </rPh>
    <rPh sb="2" eb="3">
      <t>タグイ</t>
    </rPh>
    <phoneticPr fontId="42"/>
  </si>
  <si>
    <t>市民相談</t>
  </si>
  <si>
    <t>交通事故相談</t>
  </si>
  <si>
    <t>法律相談</t>
  </si>
  <si>
    <t>弁護士による交通事故相談</t>
  </si>
  <si>
    <t>税理士による税務相談</t>
    <rPh sb="0" eb="2">
      <t>ゼイリ</t>
    </rPh>
    <phoneticPr fontId="42"/>
  </si>
  <si>
    <t>登記相談</t>
  </si>
  <si>
    <t>行政相談</t>
  </si>
  <si>
    <t>行政書士会による相談</t>
  </si>
  <si>
    <t>4-28. 市民相談、法律相談の状況</t>
    <phoneticPr fontId="42"/>
  </si>
  <si>
    <t>分　類</t>
    <rPh sb="0" eb="1">
      <t>ブン</t>
    </rPh>
    <rPh sb="2" eb="3">
      <t>タグイ</t>
    </rPh>
    <phoneticPr fontId="42"/>
  </si>
  <si>
    <t>令和4年度</t>
    <rPh sb="0" eb="2">
      <t>レイワ</t>
    </rPh>
    <rPh sb="3" eb="5">
      <t>ネンド</t>
    </rPh>
    <rPh sb="4" eb="5">
      <t>ド</t>
    </rPh>
    <phoneticPr fontId="2"/>
  </si>
  <si>
    <t>5年度</t>
    <rPh sb="1" eb="3">
      <t>ネンド</t>
    </rPh>
    <rPh sb="2" eb="3">
      <t>ド</t>
    </rPh>
    <phoneticPr fontId="2"/>
  </si>
  <si>
    <t>6年度</t>
    <rPh sb="1" eb="3">
      <t>ネンド</t>
    </rPh>
    <rPh sb="2" eb="3">
      <t>ド</t>
    </rPh>
    <phoneticPr fontId="2"/>
  </si>
  <si>
    <t xml:space="preserve">  男女別</t>
    <rPh sb="2" eb="4">
      <t>ダンジョ</t>
    </rPh>
    <rPh sb="4" eb="5">
      <t>ベツ</t>
    </rPh>
    <phoneticPr fontId="42"/>
  </si>
  <si>
    <t xml:space="preserve">  受付方法別</t>
    <phoneticPr fontId="42"/>
  </si>
  <si>
    <t>来　訪</t>
  </si>
  <si>
    <t>電　話</t>
  </si>
  <si>
    <t>投　書</t>
  </si>
  <si>
    <t>-</t>
  </si>
  <si>
    <t xml:space="preserve">  種類別</t>
    <phoneticPr fontId="42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</si>
  <si>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</si>
  <si>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</si>
  <si>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</si>
  <si>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</si>
  <si>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</si>
  <si>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42"/>
  </si>
  <si>
    <t xml:space="preserve">  管轄別</t>
    <rPh sb="2" eb="4">
      <t>カンカツ</t>
    </rPh>
    <phoneticPr fontId="42"/>
  </si>
  <si>
    <t>市　政</t>
  </si>
  <si>
    <t>他官庁</t>
  </si>
  <si>
    <t>民　事</t>
  </si>
  <si>
    <t>合　計</t>
    <rPh sb="0" eb="1">
      <t>ゴウ</t>
    </rPh>
    <rPh sb="2" eb="3">
      <t>ケイ</t>
    </rPh>
    <phoneticPr fontId="42"/>
  </si>
  <si>
    <t>4-29. 種類別届出件数</t>
    <rPh sb="6" eb="8">
      <t>シュルイ</t>
    </rPh>
    <rPh sb="8" eb="9">
      <t>ベツ</t>
    </rPh>
    <rPh sb="9" eb="11">
      <t>トドケデ</t>
    </rPh>
    <rPh sb="11" eb="13">
      <t>ケンスウ</t>
    </rPh>
    <phoneticPr fontId="42"/>
  </si>
  <si>
    <t>種　別</t>
    <phoneticPr fontId="42"/>
  </si>
  <si>
    <t>令和4年度</t>
    <rPh sb="0" eb="2">
      <t>レイワ</t>
    </rPh>
    <rPh sb="3" eb="5">
      <t>ネンド</t>
    </rPh>
    <rPh sb="4" eb="5">
      <t>ド</t>
    </rPh>
    <phoneticPr fontId="42"/>
  </si>
  <si>
    <t>5年度</t>
    <rPh sb="1" eb="3">
      <t>ネンド</t>
    </rPh>
    <rPh sb="2" eb="3">
      <t>ド</t>
    </rPh>
    <phoneticPr fontId="42"/>
  </si>
  <si>
    <t>6年度</t>
    <rPh sb="1" eb="3">
      <t>ネンド</t>
    </rPh>
    <rPh sb="2" eb="3">
      <t>ド</t>
    </rPh>
    <phoneticPr fontId="42"/>
  </si>
  <si>
    <t>備考</t>
    <rPh sb="0" eb="2">
      <t>ビコウ</t>
    </rPh>
    <phoneticPr fontId="42"/>
  </si>
  <si>
    <t>戸 籍</t>
    <rPh sb="0" eb="1">
      <t>ト</t>
    </rPh>
    <rPh sb="2" eb="3">
      <t>セキ</t>
    </rPh>
    <phoneticPr fontId="42"/>
  </si>
  <si>
    <t>出　生</t>
    <phoneticPr fontId="42"/>
  </si>
  <si>
    <t>（その他）
入籍、分籍、養子縁組、
離縁、認知等</t>
    <rPh sb="3" eb="4">
      <t>タ</t>
    </rPh>
    <rPh sb="6" eb="8">
      <t>ニュウセキ</t>
    </rPh>
    <rPh sb="9" eb="10">
      <t>ブン</t>
    </rPh>
    <rPh sb="10" eb="11">
      <t>セキ</t>
    </rPh>
    <rPh sb="18" eb="19">
      <t>リ</t>
    </rPh>
    <rPh sb="21" eb="23">
      <t>ニンチ</t>
    </rPh>
    <rPh sb="23" eb="24">
      <t>トウ</t>
    </rPh>
    <phoneticPr fontId="42"/>
  </si>
  <si>
    <t>死　亡</t>
    <phoneticPr fontId="42"/>
  </si>
  <si>
    <t>婚　姻</t>
    <phoneticPr fontId="42"/>
  </si>
  <si>
    <t>離　婚</t>
    <phoneticPr fontId="42"/>
  </si>
  <si>
    <t>転　籍</t>
    <rPh sb="0" eb="1">
      <t>テン</t>
    </rPh>
    <rPh sb="2" eb="3">
      <t>セキ</t>
    </rPh>
    <phoneticPr fontId="42"/>
  </si>
  <si>
    <t>その他</t>
    <phoneticPr fontId="42"/>
  </si>
  <si>
    <t>住民基本台帳</t>
    <rPh sb="0" eb="2">
      <t>ジュウミン</t>
    </rPh>
    <rPh sb="2" eb="4">
      <t>キホン</t>
    </rPh>
    <rPh sb="4" eb="6">
      <t>ダイチョウ</t>
    </rPh>
    <phoneticPr fontId="42"/>
  </si>
  <si>
    <t>転　入</t>
    <phoneticPr fontId="42"/>
  </si>
  <si>
    <t>（その他）
変更、転出取消、
職権記載・削除・修正</t>
    <rPh sb="3" eb="4">
      <t>タ</t>
    </rPh>
    <rPh sb="6" eb="8">
      <t>ヘンコウ</t>
    </rPh>
    <rPh sb="9" eb="11">
      <t>テンシュツ</t>
    </rPh>
    <rPh sb="11" eb="13">
      <t>トリケシ</t>
    </rPh>
    <rPh sb="15" eb="17">
      <t>ショッケン</t>
    </rPh>
    <rPh sb="17" eb="19">
      <t>キサイ</t>
    </rPh>
    <rPh sb="20" eb="22">
      <t>サクジョ</t>
    </rPh>
    <rPh sb="23" eb="25">
      <t>シュウセイ</t>
    </rPh>
    <phoneticPr fontId="42"/>
  </si>
  <si>
    <t>転　出</t>
    <phoneticPr fontId="42"/>
  </si>
  <si>
    <t>転　居</t>
    <phoneticPr fontId="42"/>
  </si>
  <si>
    <t>印鑑登録</t>
    <rPh sb="0" eb="2">
      <t>インカン</t>
    </rPh>
    <rPh sb="2" eb="4">
      <t>トウロク</t>
    </rPh>
    <phoneticPr fontId="42"/>
  </si>
  <si>
    <t>登録、切替、回答</t>
    <rPh sb="0" eb="2">
      <t>トウロク</t>
    </rPh>
    <rPh sb="3" eb="5">
      <t>キリカエ</t>
    </rPh>
    <rPh sb="6" eb="8">
      <t>カイトウ</t>
    </rPh>
    <phoneticPr fontId="42"/>
  </si>
  <si>
    <t>廃　止</t>
    <rPh sb="0" eb="1">
      <t>ハイ</t>
    </rPh>
    <rPh sb="2" eb="3">
      <t>トメ</t>
    </rPh>
    <phoneticPr fontId="42"/>
  </si>
  <si>
    <t>除　鑑</t>
    <rPh sb="0" eb="1">
      <t>ジョ</t>
    </rPh>
    <rPh sb="2" eb="3">
      <t>カン</t>
    </rPh>
    <phoneticPr fontId="42"/>
  </si>
  <si>
    <t>証　明　書</t>
    <rPh sb="0" eb="1">
      <t>アカシ</t>
    </rPh>
    <rPh sb="2" eb="3">
      <t>メイ</t>
    </rPh>
    <rPh sb="4" eb="5">
      <t>ショ</t>
    </rPh>
    <phoneticPr fontId="42"/>
  </si>
  <si>
    <t>戸　籍</t>
    <phoneticPr fontId="42"/>
  </si>
  <si>
    <t>（その他）
住民票記載事項証明書、
戸籍の附票の写し、
その他行政証明書</t>
    <rPh sb="3" eb="4">
      <t>タ</t>
    </rPh>
    <rPh sb="6" eb="9">
      <t>ジュウミンヒョウ</t>
    </rPh>
    <rPh sb="9" eb="11">
      <t>キサイ</t>
    </rPh>
    <rPh sb="11" eb="13">
      <t>ジコウ</t>
    </rPh>
    <rPh sb="13" eb="15">
      <t>ショウメイ</t>
    </rPh>
    <rPh sb="15" eb="16">
      <t>ショ</t>
    </rPh>
    <rPh sb="18" eb="20">
      <t>コセキ</t>
    </rPh>
    <rPh sb="21" eb="22">
      <t>フ</t>
    </rPh>
    <rPh sb="22" eb="23">
      <t>ヒョウ</t>
    </rPh>
    <rPh sb="24" eb="25">
      <t>ウツ</t>
    </rPh>
    <rPh sb="30" eb="31">
      <t>タ</t>
    </rPh>
    <rPh sb="31" eb="33">
      <t>ギョウセイ</t>
    </rPh>
    <rPh sb="33" eb="35">
      <t>ショウメイ</t>
    </rPh>
    <rPh sb="35" eb="36">
      <t>ショ</t>
    </rPh>
    <phoneticPr fontId="42"/>
  </si>
  <si>
    <t>住民票</t>
    <phoneticPr fontId="42"/>
  </si>
  <si>
    <t>印鑑登録</t>
    <rPh sb="2" eb="4">
      <t>トウロク</t>
    </rPh>
    <phoneticPr fontId="42"/>
  </si>
  <si>
    <t>マイナンバー</t>
    <phoneticPr fontId="47"/>
  </si>
  <si>
    <t>個人番号カード（交付）</t>
    <rPh sb="0" eb="2">
      <t>コジン</t>
    </rPh>
    <rPh sb="2" eb="4">
      <t>バンゴウ</t>
    </rPh>
    <rPh sb="8" eb="10">
      <t>コウフ</t>
    </rPh>
    <phoneticPr fontId="42"/>
  </si>
  <si>
    <t>個人番号カード（再交付）</t>
    <rPh sb="0" eb="2">
      <t>コジン</t>
    </rPh>
    <rPh sb="2" eb="4">
      <t>バンゴウ</t>
    </rPh>
    <rPh sb="8" eb="9">
      <t>サイ</t>
    </rPh>
    <rPh sb="9" eb="11">
      <t>コウフ</t>
    </rPh>
    <phoneticPr fontId="42"/>
  </si>
  <si>
    <t>公的個人認証サービス</t>
    <rPh sb="0" eb="2">
      <t>コウテキ</t>
    </rPh>
    <rPh sb="2" eb="4">
      <t>コジン</t>
    </rPh>
    <rPh sb="4" eb="6">
      <t>ニンショウ</t>
    </rPh>
    <phoneticPr fontId="42"/>
  </si>
  <si>
    <t>合計</t>
    <rPh sb="0" eb="1">
      <t>ゴウ</t>
    </rPh>
    <rPh sb="1" eb="2">
      <t>ケイ</t>
    </rPh>
    <phoneticPr fontId="42"/>
  </si>
  <si>
    <t>斎場</t>
    <phoneticPr fontId="2"/>
  </si>
  <si>
    <t>火葬件数</t>
    <phoneticPr fontId="42"/>
  </si>
  <si>
    <t>動物火葬件数</t>
    <rPh sb="0" eb="2">
      <t>ドウブツ</t>
    </rPh>
    <rPh sb="2" eb="4">
      <t>カソウ</t>
    </rPh>
    <rPh sb="4" eb="6">
      <t>ケンスウ</t>
    </rPh>
    <phoneticPr fontId="42"/>
  </si>
  <si>
    <t>（注1）戸籍、住民基本台帳の件数は、届出件数と送付件数の合計</t>
    <rPh sb="4" eb="6">
      <t>コセキ</t>
    </rPh>
    <rPh sb="7" eb="9">
      <t>ジュウミン</t>
    </rPh>
    <rPh sb="9" eb="11">
      <t>キホン</t>
    </rPh>
    <rPh sb="11" eb="13">
      <t>ダイチョウ</t>
    </rPh>
    <rPh sb="14" eb="16">
      <t>ケンスウ</t>
    </rPh>
    <rPh sb="18" eb="20">
      <t>トドケデ</t>
    </rPh>
    <rPh sb="20" eb="22">
      <t>ケンスウ</t>
    </rPh>
    <rPh sb="23" eb="25">
      <t>ソウフ</t>
    </rPh>
    <rPh sb="25" eb="27">
      <t>ケンスウ</t>
    </rPh>
    <rPh sb="28" eb="30">
      <t>ゴウケイ</t>
    </rPh>
    <phoneticPr fontId="42"/>
  </si>
  <si>
    <t>（注2）（　）内は、公用（国又は地方公共団体からの申請）、年金用(裁定請求用）又は免除（生活保</t>
    <rPh sb="1" eb="2">
      <t>チュウ</t>
    </rPh>
    <phoneticPr fontId="2"/>
  </si>
  <si>
    <t>　　　 護法により生活保護を受けている者等からの申請）の件数を含む</t>
    <rPh sb="31" eb="32">
      <t>フク</t>
    </rPh>
    <phoneticPr fontId="2"/>
  </si>
  <si>
    <t>（注3）公的個人認証サービスは発行・回答の合計</t>
    <rPh sb="1" eb="2">
      <t>チュウ</t>
    </rPh>
    <rPh sb="4" eb="6">
      <t>コウテキ</t>
    </rPh>
    <rPh sb="6" eb="8">
      <t>コジン</t>
    </rPh>
    <rPh sb="8" eb="10">
      <t>ニンショウ</t>
    </rPh>
    <rPh sb="15" eb="17">
      <t>ハッコウ</t>
    </rPh>
    <rPh sb="18" eb="20">
      <t>カイトウ</t>
    </rPh>
    <rPh sb="21" eb="23">
      <t>ゴウケイ</t>
    </rPh>
    <phoneticPr fontId="2"/>
  </si>
  <si>
    <t>（注4）斎場の件数は、管内（越谷市、吉川市、松伏町）と管外（市外、その他）の利用件数の合計</t>
    <rPh sb="1" eb="2">
      <t>チュウ</t>
    </rPh>
    <rPh sb="4" eb="6">
      <t>サイジョウ</t>
    </rPh>
    <rPh sb="7" eb="9">
      <t>ケンスウ</t>
    </rPh>
    <rPh sb="11" eb="13">
      <t>カンナイ</t>
    </rPh>
    <rPh sb="14" eb="16">
      <t>コシガヤ</t>
    </rPh>
    <rPh sb="16" eb="17">
      <t>シ</t>
    </rPh>
    <rPh sb="18" eb="21">
      <t>ヨシカワシ</t>
    </rPh>
    <rPh sb="22" eb="24">
      <t>マツブシ</t>
    </rPh>
    <rPh sb="24" eb="25">
      <t>マチ</t>
    </rPh>
    <rPh sb="27" eb="29">
      <t>カンガイ</t>
    </rPh>
    <rPh sb="30" eb="32">
      <t>シガイ</t>
    </rPh>
    <rPh sb="35" eb="36">
      <t>タ</t>
    </rPh>
    <rPh sb="38" eb="40">
      <t>リヨウ</t>
    </rPh>
    <rPh sb="40" eb="42">
      <t>ケンスウ</t>
    </rPh>
    <rPh sb="43" eb="45">
      <t>ゴウケイ</t>
    </rPh>
    <phoneticPr fontId="2"/>
  </si>
  <si>
    <t>資料：市民課</t>
    <rPh sb="0" eb="2">
      <t>シリョウ</t>
    </rPh>
    <rPh sb="3" eb="6">
      <t>シミンカ</t>
    </rPh>
    <phoneticPr fontId="2"/>
  </si>
  <si>
    <t>4-30. 市内見学バスツアー実施回数及び参加人数</t>
    <rPh sb="6" eb="8">
      <t>シナイ</t>
    </rPh>
    <rPh sb="8" eb="10">
      <t>ケンガク</t>
    </rPh>
    <rPh sb="24" eb="25">
      <t>スウ</t>
    </rPh>
    <phoneticPr fontId="42"/>
  </si>
  <si>
    <t>（単位：回、人）</t>
  </si>
  <si>
    <t>定例（一般申込み）</t>
  </si>
  <si>
    <t>各種団体申込み</t>
  </si>
  <si>
    <t>合　　　計</t>
    <phoneticPr fontId="42"/>
  </si>
  <si>
    <t>実施回数</t>
  </si>
  <si>
    <t>参加人数</t>
    <rPh sb="3" eb="4">
      <t>カズ</t>
    </rPh>
    <phoneticPr fontId="42"/>
  </si>
  <si>
    <t>令和3</t>
    <rPh sb="0" eb="1">
      <t>レイワ</t>
    </rPh>
    <phoneticPr fontId="2"/>
  </si>
  <si>
    <t>資料：広報シティプロモーション課</t>
    <rPh sb="15" eb="16">
      <t>カ</t>
    </rPh>
    <phoneticPr fontId="2"/>
  </si>
  <si>
    <t>4-31. 広報刊行物等発行状況</t>
    <phoneticPr fontId="42"/>
  </si>
  <si>
    <t>令和7年12月1日現在</t>
  </si>
  <si>
    <t>刊　　行　　物</t>
  </si>
  <si>
    <t>発　　行</t>
  </si>
  <si>
    <t>規　　格</t>
  </si>
  <si>
    <t>創刊日</t>
  </si>
  <si>
    <t>広報こしがや</t>
    <phoneticPr fontId="2"/>
  </si>
  <si>
    <t>毎月１日</t>
  </si>
  <si>
    <t>タブロイド</t>
  </si>
  <si>
    <t>テレビ広報番組「こしがや with YOU」</t>
    <phoneticPr fontId="2"/>
  </si>
  <si>
    <t>毎月</t>
  </si>
  <si>
    <t>15分</t>
    <phoneticPr fontId="2"/>
  </si>
  <si>
    <t>こしがや案内図</t>
    <phoneticPr fontId="2"/>
  </si>
  <si>
    <t>2年に1回</t>
    <phoneticPr fontId="2"/>
  </si>
  <si>
    <t>Ａ１</t>
  </si>
  <si>
    <t>S45～</t>
  </si>
  <si>
    <t>資料：広報シティプロモーション課</t>
    <rPh sb="0" eb="2">
      <t>シリョウ</t>
    </rPh>
    <rPh sb="3" eb="5">
      <t>コウホウ</t>
    </rPh>
    <rPh sb="15" eb="16">
      <t>カ</t>
    </rPh>
    <phoneticPr fontId="42"/>
  </si>
  <si>
    <t>目次</t>
  </si>
  <si>
    <t>目次へもどる</t>
  </si>
  <si>
    <t>4-1. 消費者物価指数の推移（さいたま市・全国）</t>
  </si>
  <si>
    <t>4-2. 消費生活相談内容別件数</t>
  </si>
  <si>
    <t>4-3. 消費生活相談種類別件数</t>
  </si>
  <si>
    <t>4-4. １世帯当たり年平均１か月間の消費支出（さいたま市・総世帯）</t>
  </si>
  <si>
    <t>4-5. レギュラーガソリン価格の推移</t>
  </si>
  <si>
    <t>4-7. 計量法関係検査件数　（1）はかり検査の状況</t>
  </si>
  <si>
    <t>4-7. 計量法関係検査件数　（2）立入検査の状況</t>
  </si>
  <si>
    <t>4-8. 産業別常用労働者１人平均月間現金給与額（埼玉県）　（事業所規模5人以上）</t>
  </si>
  <si>
    <t>4-9. 産業別常用労働者１人平均月間総実労働時間数（埼玉県）　（事業所規模5人以上）</t>
  </si>
  <si>
    <t>4-10. 産業別１人平均月間現金給与額（埼玉県）　（令和5年平均、事業所規模5人以上）</t>
  </si>
  <si>
    <t>4-11. 産業別男女別常用労働者数及びパートタイム労働者比率（埼玉県）　（令和5年平均、事業所規模5人以上）</t>
  </si>
  <si>
    <t>4-12. 労働関係相談件数</t>
  </si>
  <si>
    <t>4-13. パート相談状況</t>
  </si>
  <si>
    <t>4-14. 若年者等就職支援相談状況</t>
  </si>
  <si>
    <t>4-15. 従業上の地位別雇用形態別男女別有業者数（推計）</t>
  </si>
  <si>
    <t>4-16. 所得階層別男女別有業者数（推計）</t>
  </si>
  <si>
    <t>4-17. 市内総生産</t>
  </si>
  <si>
    <t>4-18. 市民所得の分配</t>
  </si>
  <si>
    <t>4-19. 市営住宅の状況</t>
  </si>
  <si>
    <t>4-20. 住宅の所有関係別状況</t>
  </si>
  <si>
    <t>4-21. 世帯人員別世帯数</t>
  </si>
  <si>
    <t>4-22. 居住世帯の有無別住宅数</t>
  </si>
  <si>
    <t>4-23. 住宅の種類・構造・建築の時期別住宅数</t>
  </si>
  <si>
    <t>4-24. 住宅の所有関係等の住宅数　（1）住宅の所有関係・建て方・階数別専用住宅数</t>
  </si>
  <si>
    <t>4-24. 住宅の所有関係等の住宅数　（2）住宅の所有関係・別世帯の子の居住地別高齢者世帯数</t>
  </si>
  <si>
    <t>4-25. 土地の標準価格</t>
  </si>
  <si>
    <t>4-26. 「市長への手紙等市民の声」関係担当部課所別・種別件数</t>
  </si>
  <si>
    <t>4-27. 各種相談件数</t>
  </si>
  <si>
    <t>4-28. 市民相談、法律相談の状況</t>
  </si>
  <si>
    <t>4-29. 種類別届出件数</t>
  </si>
  <si>
    <t>4-30. 市内見学バスツアー実施回数及び参加人数</t>
  </si>
  <si>
    <t>4-31. 広報刊行物等発行状況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</si>
</sst>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\-#,##0;&quot;-&quot;"/>
    <numFmt numFmtId="177" formatCode="[$-411]ge\.m\.d;@"/>
    <numFmt numFmtId="178" formatCode="#,##0.0_ "/>
    <numFmt numFmtId="179" formatCode="#,##0_ "/>
    <numFmt numFmtId="180" formatCode="#,##0.00_ "/>
    <numFmt numFmtId="183" formatCode="0.0_);[Red]\(0.0\)"/>
    <numFmt numFmtId="184" formatCode="#,##0;&quot;△ &quot;#,##0"/>
    <numFmt numFmtId="185" formatCode="#,##0.0;&quot;△ &quot;#,##0.0"/>
    <numFmt numFmtId="186" formatCode="#,##0.0_);[Red]\(#,##0.0\)"/>
    <numFmt numFmtId="187" formatCode="0_);[Red]\(0\)"/>
    <numFmt numFmtId="188" formatCode="0.00%\ "/>
    <numFmt numFmtId="189" formatCode="\(#,##0\)"/>
  </numFmts>
  <fonts count="7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0"/>
      <name val="ｺﾞｼｯｸ"/>
      <family val="3"/>
      <charset val="128"/>
    </font>
    <font>
      <sz val="11"/>
      <name val="ＭＳ Ｐゴシック"/>
      <family val="3"/>
    </font>
    <font>
      <sz val="9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9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9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7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1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6" fillId="0" borderId="0"/>
    <xf numFmtId="177" fontId="6" fillId="0" borderId="0"/>
    <xf numFmtId="0" fontId="71" fillId="0" borderId="0" applyNumberFormat="0" applyFill="0" applyBorder="0" applyAlignment="0" applyProtection="0">
      <alignment vertical="center"/>
    </xf>
  </cellStyleXfs>
  <cellXfs count="710">
    <xf numFmtId="0" fontId="0" fillId="0" borderId="0" xfId="0">
      <alignment vertical="center"/>
    </xf>
    <xf numFmtId="0" fontId="41" fillId="34" borderId="0" xfId="203" applyNumberFormat="1" applyFont="1" applyFill="1" applyAlignment="1">
      <alignment vertical="center"/>
    </xf>
    <xf numFmtId="0" fontId="6" fillId="34" borderId="0" xfId="203" applyNumberFormat="1" applyFont="1" applyFill="1"/>
    <xf numFmtId="0" fontId="5" fillId="34" borderId="0" xfId="203" applyNumberFormat="1" applyFont="1" applyFill="1" applyAlignment="1">
      <alignment horizontal="left" vertical="center" indent="1"/>
    </xf>
    <xf numFmtId="0" fontId="43" fillId="34" borderId="0" xfId="203" applyNumberFormat="1" applyFont="1" applyFill="1" applyAlignment="1">
      <alignment vertical="center"/>
    </xf>
    <xf numFmtId="0" fontId="5" fillId="34" borderId="0" xfId="203" applyNumberFormat="1" applyFont="1" applyFill="1" applyAlignment="1">
      <alignment horizontal="right"/>
    </xf>
    <xf numFmtId="0" fontId="44" fillId="34" borderId="13" xfId="203" applyNumberFormat="1" applyFont="1" applyFill="1" applyBorder="1" applyAlignment="1">
      <alignment horizontal="center" vertical="center" wrapText="1"/>
    </xf>
    <xf numFmtId="0" fontId="44" fillId="34" borderId="14" xfId="203" applyNumberFormat="1" applyFont="1" applyFill="1" applyBorder="1" applyAlignment="1">
      <alignment horizontal="center" vertical="center" wrapText="1"/>
    </xf>
    <xf numFmtId="0" fontId="45" fillId="34" borderId="14" xfId="203" applyNumberFormat="1" applyFont="1" applyFill="1" applyBorder="1" applyAlignment="1">
      <alignment horizontal="center" vertical="center" wrapText="1"/>
    </xf>
    <xf numFmtId="0" fontId="46" fillId="34" borderId="15" xfId="203" applyNumberFormat="1" applyFont="1" applyFill="1" applyBorder="1" applyAlignment="1">
      <alignment horizontal="center" vertical="center" wrapText="1"/>
    </xf>
    <xf numFmtId="0" fontId="45" fillId="34" borderId="16" xfId="203" applyNumberFormat="1" applyFont="1" applyFill="1" applyBorder="1" applyAlignment="1">
      <alignment horizontal="center" vertical="center" wrapText="1"/>
    </xf>
    <xf numFmtId="0" fontId="45" fillId="34" borderId="17" xfId="203" applyNumberFormat="1" applyFont="1" applyFill="1" applyBorder="1" applyAlignment="1">
      <alignment horizontal="center" vertical="center" wrapText="1"/>
    </xf>
    <xf numFmtId="0" fontId="45" fillId="34" borderId="18" xfId="203" applyNumberFormat="1" applyFont="1" applyFill="1" applyBorder="1" applyAlignment="1">
      <alignment horizontal="center" vertical="center" wrapText="1"/>
    </xf>
    <xf numFmtId="0" fontId="45" fillId="34" borderId="1" xfId="203" applyNumberFormat="1" applyFont="1" applyFill="1" applyBorder="1" applyAlignment="1">
      <alignment horizontal="center" vertical="center" wrapText="1"/>
    </xf>
    <xf numFmtId="0" fontId="44" fillId="34" borderId="0" xfId="203" applyNumberFormat="1" applyFont="1" applyFill="1" applyAlignment="1">
      <alignment vertical="center"/>
    </xf>
    <xf numFmtId="0" fontId="44" fillId="34" borderId="0" xfId="203" applyNumberFormat="1" applyFont="1" applyFill="1" applyAlignment="1">
      <alignment horizontal="right" vertical="center" indent="1"/>
    </xf>
    <xf numFmtId="0" fontId="44" fillId="34" borderId="19" xfId="203" applyNumberFormat="1" applyFont="1" applyFill="1" applyBorder="1" applyAlignment="1">
      <alignment vertical="center"/>
    </xf>
    <xf numFmtId="0" fontId="44" fillId="34" borderId="0" xfId="203" applyNumberFormat="1" applyFont="1" applyFill="1" applyAlignment="1">
      <alignment horizontal="center" vertical="center"/>
    </xf>
    <xf numFmtId="0" fontId="44" fillId="34" borderId="0" xfId="203" applyNumberFormat="1" applyFont="1" applyFill="1" applyAlignment="1">
      <alignment horizontal="distributed" vertical="center" justifyLastLine="1"/>
    </xf>
    <xf numFmtId="0" fontId="44" fillId="34" borderId="20" xfId="203" applyNumberFormat="1" applyFont="1" applyFill="1" applyBorder="1" applyAlignment="1">
      <alignment horizontal="right" vertical="center" indent="1"/>
    </xf>
    <xf numFmtId="178" fontId="5" fillId="34" borderId="19" xfId="203" applyNumberFormat="1" applyFont="1" applyFill="1" applyBorder="1" applyAlignment="1">
      <alignment vertical="center"/>
    </xf>
    <xf numFmtId="178" fontId="5" fillId="34" borderId="0" xfId="203" applyNumberFormat="1" applyFont="1" applyFill="1" applyAlignment="1">
      <alignment vertical="center"/>
    </xf>
    <xf numFmtId="0" fontId="5" fillId="34" borderId="0" xfId="203" applyNumberFormat="1" applyFont="1" applyFill="1" applyAlignment="1">
      <alignment vertical="center"/>
    </xf>
    <xf numFmtId="0" fontId="48" fillId="34" borderId="0" xfId="203" applyNumberFormat="1" applyFont="1" applyFill="1" applyAlignment="1">
      <alignment vertical="center"/>
    </xf>
    <xf numFmtId="0" fontId="6" fillId="34" borderId="21" xfId="203" applyNumberFormat="1" applyFont="1" applyFill="1" applyBorder="1" applyAlignment="1">
      <alignment horizontal="right" indent="1"/>
    </xf>
    <xf numFmtId="0" fontId="5" fillId="34" borderId="22" xfId="203" applyNumberFormat="1" applyFont="1" applyFill="1" applyBorder="1" applyAlignment="1">
      <alignment vertical="center"/>
    </xf>
    <xf numFmtId="0" fontId="6" fillId="34" borderId="22" xfId="203" applyNumberFormat="1" applyFont="1" applyFill="1" applyBorder="1"/>
    <xf numFmtId="178" fontId="5" fillId="34" borderId="23" xfId="203" applyNumberFormat="1" applyFont="1" applyFill="1" applyBorder="1" applyAlignment="1">
      <alignment vertical="center"/>
    </xf>
    <xf numFmtId="0" fontId="44" fillId="34" borderId="24" xfId="203" applyNumberFormat="1" applyFont="1" applyFill="1" applyBorder="1" applyAlignment="1">
      <alignment horizontal="right" vertical="center" indent="1"/>
    </xf>
    <xf numFmtId="178" fontId="5" fillId="34" borderId="25" xfId="203" applyNumberFormat="1" applyFont="1" applyFill="1" applyBorder="1" applyAlignment="1">
      <alignment vertical="center"/>
    </xf>
    <xf numFmtId="0" fontId="6" fillId="34" borderId="0" xfId="203" applyNumberFormat="1" applyFont="1" applyFill="1" applyAlignment="1">
      <alignment vertical="center"/>
    </xf>
    <xf numFmtId="0" fontId="5" fillId="34" borderId="0" xfId="203" applyNumberFormat="1" applyFont="1" applyFill="1" applyAlignment="1">
      <alignment horizontal="right" vertical="center"/>
    </xf>
    <xf numFmtId="0" fontId="5" fillId="34" borderId="0" xfId="203" applyNumberFormat="1" applyFont="1" applyFill="1"/>
    <xf numFmtId="0" fontId="41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5" fillId="0" borderId="0" xfId="269" applyNumberFormat="1" applyFont="1" applyAlignment="1">
      <alignment horizontal="right"/>
    </xf>
    <xf numFmtId="0" fontId="5" fillId="0" borderId="16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vertical="top" textRotation="255" indent="1"/>
    </xf>
    <xf numFmtId="0" fontId="41" fillId="0" borderId="17" xfId="269" applyNumberFormat="1" applyFont="1" applyBorder="1" applyAlignment="1">
      <alignment vertical="center" textRotation="255"/>
    </xf>
    <xf numFmtId="0" fontId="5" fillId="0" borderId="20" xfId="269" quotePrefix="1" applyNumberFormat="1" applyFont="1" applyBorder="1" applyAlignment="1">
      <alignment horizontal="right" vertical="center" indent="1"/>
    </xf>
    <xf numFmtId="179" fontId="5" fillId="0" borderId="23" xfId="270" applyNumberFormat="1" applyFont="1" applyBorder="1" applyAlignment="1">
      <alignment horizontal="right" vertical="center" shrinkToFit="1"/>
    </xf>
    <xf numFmtId="179" fontId="5" fillId="0" borderId="0" xfId="270" applyNumberFormat="1" applyFont="1" applyAlignment="1">
      <alignment horizontal="right" vertical="center" shrinkToFit="1"/>
    </xf>
    <xf numFmtId="179" fontId="41" fillId="0" borderId="0" xfId="270" applyNumberFormat="1" applyFont="1" applyAlignment="1">
      <alignment vertical="center" shrinkToFit="1"/>
    </xf>
    <xf numFmtId="0" fontId="5" fillId="0" borderId="24" xfId="269" quotePrefix="1" applyNumberFormat="1" applyFont="1" applyBorder="1" applyAlignment="1">
      <alignment horizontal="right" vertical="center" indent="1"/>
    </xf>
    <xf numFmtId="179" fontId="5" fillId="0" borderId="26" xfId="270" applyNumberFormat="1" applyFont="1" applyBorder="1" applyAlignment="1">
      <alignment horizontal="right" vertical="center" shrinkToFit="1"/>
    </xf>
    <xf numFmtId="179" fontId="5" fillId="0" borderId="25" xfId="270" applyNumberFormat="1" applyFont="1" applyBorder="1" applyAlignment="1">
      <alignment horizontal="right" vertical="center" shrinkToFit="1"/>
    </xf>
    <xf numFmtId="179" fontId="41" fillId="0" borderId="25" xfId="270" applyNumberFormat="1" applyFont="1" applyBorder="1" applyAlignment="1">
      <alignment vertical="center" shrinkToFit="1"/>
    </xf>
    <xf numFmtId="0" fontId="41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Protection="1"/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horizontal="center" vertical="center" textRotation="255"/>
    </xf>
    <xf numFmtId="0" fontId="5" fillId="0" borderId="21" xfId="2" applyNumberFormat="1" applyFont="1" applyFill="1" applyBorder="1" applyAlignment="1" applyProtection="1">
      <alignment horizontal="left" vertical="center" indent="1"/>
    </xf>
    <xf numFmtId="179" fontId="5" fillId="0" borderId="22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179" fontId="5" fillId="0" borderId="0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wrapText="1" indent="1"/>
    </xf>
    <xf numFmtId="0" fontId="41" fillId="0" borderId="24" xfId="2" applyNumberFormat="1" applyFont="1" applyFill="1" applyBorder="1" applyAlignment="1" applyProtection="1">
      <alignment horizontal="center" vertical="center"/>
    </xf>
    <xf numFmtId="179" fontId="41" fillId="0" borderId="25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indent="1" shrinkToFit="1"/>
    </xf>
    <xf numFmtId="0" fontId="41" fillId="0" borderId="16" xfId="2" applyNumberFormat="1" applyFont="1" applyFill="1" applyBorder="1" applyAlignment="1" applyProtection="1">
      <alignment horizontal="center" vertical="center" wrapText="1"/>
    </xf>
    <xf numFmtId="179" fontId="41" fillId="0" borderId="1" xfId="98" applyNumberFormat="1" applyFont="1" applyFill="1" applyBorder="1" applyAlignment="1" applyProtection="1">
      <alignment horizontal="right" vertical="center"/>
    </xf>
    <xf numFmtId="0" fontId="41" fillId="0" borderId="1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41" fillId="0" borderId="0" xfId="8" applyNumberFormat="1" applyFont="1" applyFill="1" applyAlignment="1">
      <alignment vertical="center"/>
    </xf>
    <xf numFmtId="0" fontId="19" fillId="0" borderId="0" xfId="8" applyNumberFormat="1" applyFont="1" applyFill="1"/>
    <xf numFmtId="0" fontId="5" fillId="0" borderId="25" xfId="8" applyNumberFormat="1" applyFont="1" applyFill="1" applyBorder="1" applyAlignment="1">
      <alignment horizontal="left" vertical="center" indent="1"/>
    </xf>
    <xf numFmtId="0" fontId="6" fillId="0" borderId="25" xfId="8" applyNumberFormat="1" applyFont="1" applyFill="1" applyBorder="1" applyAlignment="1">
      <alignment horizontal="right"/>
    </xf>
    <xf numFmtId="0" fontId="5" fillId="0" borderId="25" xfId="8" applyNumberFormat="1" applyFont="1" applyFill="1" applyBorder="1" applyAlignment="1">
      <alignment horizontal="right"/>
    </xf>
    <xf numFmtId="0" fontId="6" fillId="0" borderId="0" xfId="8" applyNumberFormat="1" applyFont="1" applyFill="1"/>
    <xf numFmtId="0" fontId="5" fillId="0" borderId="16" xfId="8" applyNumberFormat="1" applyFont="1" applyFill="1" applyBorder="1" applyAlignment="1">
      <alignment horizontal="center" vertical="center"/>
    </xf>
    <xf numFmtId="0" fontId="5" fillId="0" borderId="17" xfId="8" applyNumberFormat="1" applyFont="1" applyFill="1" applyBorder="1" applyAlignment="1">
      <alignment horizontal="center" vertical="center"/>
    </xf>
    <xf numFmtId="0" fontId="5" fillId="0" borderId="20" xfId="8" applyNumberFormat="1" applyFont="1" applyFill="1" applyBorder="1" applyAlignment="1">
      <alignment horizontal="left" vertical="center" indent="1"/>
    </xf>
    <xf numFmtId="179" fontId="5" fillId="0" borderId="0" xfId="8" applyNumberFormat="1" applyFont="1" applyFill="1" applyAlignment="1">
      <alignment vertical="center"/>
    </xf>
    <xf numFmtId="180" fontId="5" fillId="0" borderId="0" xfId="8" applyNumberFormat="1" applyFont="1" applyFill="1" applyAlignment="1">
      <alignment vertical="center"/>
    </xf>
    <xf numFmtId="0" fontId="5" fillId="0" borderId="24" xfId="8" applyNumberFormat="1" applyFont="1" applyFill="1" applyBorder="1" applyAlignment="1">
      <alignment horizontal="left" vertical="center" indent="1"/>
    </xf>
    <xf numFmtId="178" fontId="5" fillId="0" borderId="25" xfId="8" applyNumberFormat="1" applyFont="1" applyFill="1" applyBorder="1" applyAlignment="1">
      <alignment vertical="center"/>
    </xf>
    <xf numFmtId="0" fontId="49" fillId="0" borderId="20" xfId="8" applyNumberFormat="1" applyFont="1" applyFill="1" applyBorder="1" applyAlignment="1">
      <alignment horizontal="left" vertical="center" indent="1"/>
    </xf>
    <xf numFmtId="179" fontId="49" fillId="0" borderId="0" xfId="8" applyNumberFormat="1" applyFont="1" applyFill="1" applyAlignment="1">
      <alignment vertical="center"/>
    </xf>
    <xf numFmtId="0" fontId="6" fillId="0" borderId="0" xfId="8" applyNumberFormat="1" applyFont="1" applyFill="1" applyAlignment="1">
      <alignment vertical="center"/>
    </xf>
    <xf numFmtId="0" fontId="41" fillId="0" borderId="20" xfId="8" applyNumberFormat="1" applyFont="1" applyFill="1" applyBorder="1" applyAlignment="1">
      <alignment horizontal="left" vertical="center" indent="2"/>
    </xf>
    <xf numFmtId="179" fontId="41" fillId="0" borderId="0" xfId="8" applyNumberFormat="1" applyFont="1" applyFill="1" applyAlignment="1">
      <alignment vertical="center"/>
    </xf>
    <xf numFmtId="0" fontId="5" fillId="0" borderId="20" xfId="8" applyNumberFormat="1" applyFont="1" applyFill="1" applyBorder="1" applyAlignment="1">
      <alignment horizontal="left" vertical="center" indent="4"/>
    </xf>
    <xf numFmtId="0" fontId="41" fillId="0" borderId="24" xfId="8" applyNumberFormat="1" applyFont="1" applyFill="1" applyBorder="1" applyAlignment="1">
      <alignment horizontal="left" vertical="center" indent="1"/>
    </xf>
    <xf numFmtId="178" fontId="41" fillId="0" borderId="25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horizontal="right" vertical="center"/>
    </xf>
    <xf numFmtId="0" fontId="19" fillId="0" borderId="0" xfId="8" applyNumberFormat="1" applyFont="1" applyFill="1" applyAlignment="1">
      <alignment vertical="center"/>
    </xf>
    <xf numFmtId="0" fontId="40" fillId="0" borderId="0" xfId="269" applyNumberFormat="1" applyFont="1" applyAlignment="1">
      <alignment horizontal="center"/>
    </xf>
    <xf numFmtId="0" fontId="40" fillId="0" borderId="0" xfId="269" applyNumberFormat="1" applyFont="1"/>
    <xf numFmtId="0" fontId="5" fillId="0" borderId="0" xfId="269" applyNumberFormat="1" applyFont="1" applyAlignment="1">
      <alignment horizontal="left" vertical="center" indent="1"/>
    </xf>
    <xf numFmtId="0" fontId="5" fillId="0" borderId="0" xfId="269" applyNumberFormat="1" applyFont="1" applyAlignment="1">
      <alignment horizontal="center"/>
    </xf>
    <xf numFmtId="0" fontId="5" fillId="0" borderId="0" xfId="269" applyNumberFormat="1" applyFont="1"/>
    <xf numFmtId="0" fontId="5" fillId="0" borderId="15" xfId="269" applyNumberFormat="1" applyFont="1" applyBorder="1" applyAlignment="1">
      <alignment horizontal="center" vertical="center" shrinkToFit="1"/>
    </xf>
    <xf numFmtId="0" fontId="5" fillId="0" borderId="1" xfId="269" applyNumberFormat="1" applyFont="1" applyBorder="1" applyAlignment="1">
      <alignment horizontal="center" vertical="center" shrinkToFit="1"/>
    </xf>
    <xf numFmtId="0" fontId="5" fillId="0" borderId="0" xfId="269" applyNumberFormat="1" applyFont="1" applyAlignment="1">
      <alignment horizontal="right" vertical="center" indent="1"/>
    </xf>
    <xf numFmtId="183" fontId="5" fillId="0" borderId="27" xfId="269" applyNumberFormat="1" applyFont="1" applyBorder="1" applyAlignment="1">
      <alignment horizontal="center" vertical="center" shrinkToFit="1"/>
    </xf>
    <xf numFmtId="183" fontId="5" fillId="0" borderId="0" xfId="269" applyNumberFormat="1" applyFont="1" applyAlignment="1">
      <alignment horizontal="center" vertical="center" shrinkToFit="1"/>
    </xf>
    <xf numFmtId="0" fontId="5" fillId="0" borderId="0" xfId="269" quotePrefix="1" applyNumberFormat="1" applyFont="1" applyAlignment="1">
      <alignment horizontal="right" vertical="center" indent="1"/>
    </xf>
    <xf numFmtId="183" fontId="5" fillId="0" borderId="23" xfId="269" applyNumberFormat="1" applyFont="1" applyBorder="1" applyAlignment="1">
      <alignment horizontal="center" vertical="center" shrinkToFit="1"/>
    </xf>
    <xf numFmtId="183" fontId="5" fillId="0" borderId="26" xfId="269" applyNumberFormat="1" applyFont="1" applyBorder="1" applyAlignment="1">
      <alignment horizontal="distributed" vertical="center"/>
    </xf>
    <xf numFmtId="183" fontId="5" fillId="0" borderId="0" xfId="269" applyNumberFormat="1" applyFont="1" applyAlignment="1">
      <alignment horizontal="distributed" vertical="center"/>
    </xf>
    <xf numFmtId="183" fontId="5" fillId="0" borderId="0" xfId="2" applyNumberFormat="1" applyFont="1" applyFill="1" applyAlignment="1" applyProtection="1">
      <alignment horizontal="distributed" vertical="center"/>
    </xf>
    <xf numFmtId="183" fontId="51" fillId="0" borderId="0" xfId="269" applyNumberFormat="1" applyFont="1" applyAlignment="1">
      <alignment horizontal="distributed" vertical="center"/>
    </xf>
    <xf numFmtId="183" fontId="5" fillId="0" borderId="23" xfId="269" applyNumberFormat="1" applyFont="1" applyBorder="1" applyAlignment="1">
      <alignment horizontal="distributed" vertical="center"/>
    </xf>
    <xf numFmtId="55" fontId="5" fillId="0" borderId="20" xfId="269" quotePrefix="1" applyNumberFormat="1" applyFont="1" applyBorder="1" applyAlignment="1">
      <alignment horizontal="right" vertical="center" indent="1"/>
    </xf>
    <xf numFmtId="183" fontId="5" fillId="0" borderId="0" xfId="269" applyNumberFormat="1" applyFont="1" applyAlignment="1" applyProtection="1">
      <alignment horizontal="distributed" vertical="center"/>
      <protection hidden="1"/>
    </xf>
    <xf numFmtId="183" fontId="52" fillId="0" borderId="0" xfId="269" applyNumberFormat="1" applyFont="1" applyAlignment="1" applyProtection="1">
      <alignment horizontal="distributed" vertical="center"/>
      <protection hidden="1"/>
    </xf>
    <xf numFmtId="183" fontId="52" fillId="0" borderId="25" xfId="269" applyNumberFormat="1" applyFont="1" applyBorder="1" applyAlignment="1" applyProtection="1">
      <alignment horizontal="distributed" vertical="center"/>
      <protection hidden="1"/>
    </xf>
    <xf numFmtId="0" fontId="3" fillId="0" borderId="0" xfId="269" applyNumberFormat="1" applyAlignment="1">
      <alignment horizontal="center"/>
    </xf>
    <xf numFmtId="0" fontId="5" fillId="0" borderId="0" xfId="269" applyNumberFormat="1" applyFont="1" applyAlignment="1">
      <alignment horizontal="center" vertical="center"/>
    </xf>
    <xf numFmtId="0" fontId="5" fillId="0" borderId="22" xfId="269" applyNumberFormat="1" applyFont="1" applyBorder="1" applyAlignment="1">
      <alignment horizontal="right" vertical="center"/>
    </xf>
    <xf numFmtId="0" fontId="40" fillId="0" borderId="0" xfId="269" applyNumberFormat="1" applyFont="1" applyAlignment="1">
      <alignment vertical="center"/>
    </xf>
    <xf numFmtId="0" fontId="5" fillId="0" borderId="25" xfId="269" applyNumberFormat="1" applyFont="1" applyBorder="1" applyAlignment="1">
      <alignment vertical="center"/>
    </xf>
    <xf numFmtId="0" fontId="5" fillId="0" borderId="25" xfId="269" applyNumberFormat="1" applyFont="1" applyBorder="1" applyAlignment="1">
      <alignment horizontal="right"/>
    </xf>
    <xf numFmtId="0" fontId="5" fillId="0" borderId="15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179" fontId="52" fillId="0" borderId="0" xfId="269" applyNumberFormat="1" applyFont="1" applyAlignment="1">
      <alignment vertical="center"/>
    </xf>
    <xf numFmtId="179" fontId="5" fillId="0" borderId="0" xfId="269" applyNumberFormat="1" applyFont="1" applyAlignment="1">
      <alignment vertical="center"/>
    </xf>
    <xf numFmtId="0" fontId="5" fillId="0" borderId="22" xfId="269" applyNumberFormat="1" applyFont="1" applyBorder="1" applyAlignment="1">
      <alignment horizontal="center" vertical="center"/>
    </xf>
    <xf numFmtId="0" fontId="5" fillId="0" borderId="22" xfId="269" applyNumberFormat="1" applyFont="1" applyBorder="1" applyAlignment="1">
      <alignment vertical="center"/>
    </xf>
    <xf numFmtId="0" fontId="3" fillId="0" borderId="0" xfId="269" applyNumberFormat="1" applyAlignment="1">
      <alignment vertical="center"/>
    </xf>
    <xf numFmtId="0" fontId="41" fillId="0" borderId="0" xfId="269" applyNumberFormat="1" applyFont="1"/>
    <xf numFmtId="0" fontId="5" fillId="0" borderId="1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5" fillId="0" borderId="29" xfId="269" applyNumberFormat="1" applyFont="1" applyBorder="1" applyAlignment="1">
      <alignment horizontal="left" vertical="center"/>
    </xf>
    <xf numFmtId="0" fontId="5" fillId="0" borderId="30" xfId="269" applyNumberFormat="1" applyFont="1" applyBorder="1" applyAlignment="1">
      <alignment horizontal="center" vertical="center"/>
    </xf>
    <xf numFmtId="179" fontId="5" fillId="0" borderId="0" xfId="270" applyNumberFormat="1" applyFont="1">
      <alignment vertical="center"/>
    </xf>
    <xf numFmtId="0" fontId="5" fillId="0" borderId="32" xfId="269" applyNumberFormat="1" applyFont="1" applyBorder="1" applyAlignment="1">
      <alignment horizontal="left" vertical="center" indent="1"/>
    </xf>
    <xf numFmtId="0" fontId="5" fillId="0" borderId="33" xfId="269" applyNumberFormat="1" applyFont="1" applyBorder="1" applyAlignment="1">
      <alignment horizontal="center" vertical="center"/>
    </xf>
    <xf numFmtId="179" fontId="5" fillId="0" borderId="0" xfId="270" quotePrefix="1" applyNumberFormat="1" applyFont="1" applyAlignment="1">
      <alignment horizontal="right" vertical="center"/>
    </xf>
    <xf numFmtId="0" fontId="5" fillId="0" borderId="35" xfId="269" applyNumberFormat="1" applyFont="1" applyBorder="1" applyAlignment="1">
      <alignment horizontal="left" vertical="center" indent="1"/>
    </xf>
    <xf numFmtId="0" fontId="5" fillId="0" borderId="36" xfId="269" applyNumberFormat="1" applyFont="1" applyBorder="1" applyAlignment="1">
      <alignment horizontal="center" vertical="center"/>
    </xf>
    <xf numFmtId="179" fontId="5" fillId="0" borderId="40" xfId="270" applyNumberFormat="1" applyFont="1" applyBorder="1">
      <alignment vertical="center"/>
    </xf>
    <xf numFmtId="179" fontId="5" fillId="0" borderId="22" xfId="270" applyNumberFormat="1" applyFont="1" applyBorder="1">
      <alignment vertical="center"/>
    </xf>
    <xf numFmtId="179" fontId="5" fillId="0" borderId="0" xfId="270" applyNumberFormat="1" applyFont="1" applyAlignment="1">
      <alignment horizontal="right" vertical="center"/>
    </xf>
    <xf numFmtId="0" fontId="5" fillId="0" borderId="42" xfId="269" applyNumberFormat="1" applyFont="1" applyBorder="1" applyAlignment="1">
      <alignment horizontal="center" vertical="center"/>
    </xf>
    <xf numFmtId="179" fontId="5" fillId="0" borderId="44" xfId="270" applyNumberFormat="1" applyFont="1" applyBorder="1">
      <alignment vertical="center"/>
    </xf>
    <xf numFmtId="0" fontId="5" fillId="0" borderId="46" xfId="269" applyNumberFormat="1" applyFont="1" applyBorder="1" applyAlignment="1">
      <alignment horizontal="center" vertical="center"/>
    </xf>
    <xf numFmtId="0" fontId="5" fillId="0" borderId="47" xfId="269" applyNumberFormat="1" applyFont="1" applyBorder="1" applyAlignment="1">
      <alignment horizontal="left" vertical="center" indent="1"/>
    </xf>
    <xf numFmtId="0" fontId="5" fillId="0" borderId="48" xfId="269" applyNumberFormat="1" applyFont="1" applyBorder="1" applyAlignment="1">
      <alignment horizontal="left" vertical="center" indent="1"/>
    </xf>
    <xf numFmtId="179" fontId="5" fillId="0" borderId="25" xfId="270" applyNumberFormat="1" applyFont="1" applyBorder="1">
      <alignment vertical="center"/>
    </xf>
    <xf numFmtId="177" fontId="41" fillId="0" borderId="0" xfId="2" applyNumberFormat="1" applyFont="1" applyFill="1" applyAlignment="1">
      <alignment vertical="center"/>
    </xf>
    <xf numFmtId="177" fontId="19" fillId="0" borderId="0" xfId="2" applyNumberFormat="1" applyFont="1" applyFill="1"/>
    <xf numFmtId="177" fontId="3" fillId="0" borderId="0" xfId="269"/>
    <xf numFmtId="177" fontId="5" fillId="0" borderId="0" xfId="2" applyNumberFormat="1" applyFont="1" applyFill="1" applyBorder="1" applyAlignment="1">
      <alignment vertical="center"/>
    </xf>
    <xf numFmtId="177" fontId="5" fillId="0" borderId="0" xfId="2" applyNumberFormat="1" applyFont="1" applyFill="1"/>
    <xf numFmtId="177" fontId="48" fillId="0" borderId="0" xfId="2" applyNumberFormat="1" applyFont="1" applyFill="1"/>
    <xf numFmtId="177" fontId="5" fillId="0" borderId="0" xfId="2" applyNumberFormat="1" applyFont="1" applyFill="1" applyBorder="1" applyAlignment="1">
      <alignment horizontal="right"/>
    </xf>
    <xf numFmtId="177" fontId="5" fillId="0" borderId="17" xfId="269" applyFont="1" applyBorder="1" applyAlignment="1">
      <alignment horizontal="center" vertical="center"/>
    </xf>
    <xf numFmtId="177" fontId="5" fillId="0" borderId="15" xfId="269" applyFont="1" applyBorder="1" applyAlignment="1">
      <alignment horizontal="center" vertical="center"/>
    </xf>
    <xf numFmtId="177" fontId="41" fillId="0" borderId="20" xfId="182" applyFont="1" applyBorder="1" applyAlignment="1">
      <alignment horizontal="left" vertical="center" wrapText="1"/>
    </xf>
    <xf numFmtId="179" fontId="53" fillId="0" borderId="0" xfId="2" applyNumberFormat="1" applyFont="1" applyFill="1" applyAlignment="1">
      <alignment vertical="center"/>
    </xf>
    <xf numFmtId="177" fontId="5" fillId="0" borderId="20" xfId="182" applyFont="1" applyBorder="1" applyAlignment="1">
      <alignment horizontal="left" vertical="center" wrapText="1"/>
    </xf>
    <xf numFmtId="179" fontId="6" fillId="0" borderId="0" xfId="2" applyNumberFormat="1" applyFont="1" applyFill="1" applyAlignment="1">
      <alignment horizontal="right" vertical="center"/>
    </xf>
    <xf numFmtId="177" fontId="54" fillId="0" borderId="0" xfId="269" applyFont="1"/>
    <xf numFmtId="179" fontId="6" fillId="0" borderId="0" xfId="2" applyNumberFormat="1" applyFont="1" applyFill="1" applyAlignment="1">
      <alignment vertical="center"/>
    </xf>
    <xf numFmtId="179" fontId="6" fillId="0" borderId="0" xfId="2" applyNumberFormat="1" applyFont="1" applyFill="1" applyBorder="1" applyAlignment="1">
      <alignment vertical="center"/>
    </xf>
    <xf numFmtId="177" fontId="6" fillId="0" borderId="20" xfId="182" applyBorder="1" applyAlignment="1">
      <alignment horizontal="left" vertical="center" wrapText="1"/>
    </xf>
    <xf numFmtId="179" fontId="6" fillId="0" borderId="25" xfId="2" applyNumberFormat="1" applyFont="1" applyFill="1" applyBorder="1" applyAlignment="1">
      <alignment vertical="center"/>
    </xf>
    <xf numFmtId="177" fontId="5" fillId="0" borderId="22" xfId="269" applyFont="1" applyBorder="1"/>
    <xf numFmtId="177" fontId="5" fillId="0" borderId="22" xfId="269" applyFont="1" applyBorder="1" applyAlignment="1">
      <alignment horizontal="right" vertical="center"/>
    </xf>
    <xf numFmtId="178" fontId="41" fillId="0" borderId="0" xfId="269" applyNumberFormat="1" applyFont="1" applyAlignment="1">
      <alignment vertical="center"/>
    </xf>
    <xf numFmtId="178" fontId="5" fillId="0" borderId="0" xfId="269" applyNumberFormat="1" applyFont="1" applyAlignment="1">
      <alignment horizontal="right" vertical="center"/>
    </xf>
    <xf numFmtId="178" fontId="5" fillId="0" borderId="0" xfId="269" applyNumberFormat="1" applyFont="1" applyAlignment="1">
      <alignment vertical="center"/>
    </xf>
    <xf numFmtId="177" fontId="3" fillId="0" borderId="22" xfId="269" applyBorder="1"/>
    <xf numFmtId="177" fontId="5" fillId="0" borderId="0" xfId="271" applyFont="1" applyAlignment="1">
      <alignment horizontal="left" vertical="center" indent="1"/>
    </xf>
    <xf numFmtId="177" fontId="5" fillId="0" borderId="0" xfId="2" applyNumberFormat="1" applyFont="1" applyFill="1" applyAlignment="1">
      <alignment vertical="center"/>
    </xf>
    <xf numFmtId="177" fontId="3" fillId="0" borderId="0" xfId="269" applyAlignment="1">
      <alignment vertical="center"/>
    </xf>
    <xf numFmtId="177" fontId="5" fillId="0" borderId="15" xfId="269" applyFont="1" applyBorder="1" applyAlignment="1">
      <alignment horizontal="center" vertical="center" shrinkToFit="1"/>
    </xf>
    <xf numFmtId="177" fontId="5" fillId="0" borderId="15" xfId="269" applyFont="1" applyBorder="1" applyAlignment="1">
      <alignment horizontal="center" vertical="center" wrapText="1" shrinkToFit="1"/>
    </xf>
    <xf numFmtId="177" fontId="5" fillId="0" borderId="17" xfId="269" applyFont="1" applyBorder="1" applyAlignment="1">
      <alignment horizontal="center" vertical="center" shrinkToFit="1"/>
    </xf>
    <xf numFmtId="184" fontId="41" fillId="0" borderId="0" xfId="8" applyNumberFormat="1" applyFont="1" applyFill="1" applyBorder="1" applyAlignment="1">
      <alignment vertical="center"/>
    </xf>
    <xf numFmtId="185" fontId="41" fillId="0" borderId="0" xfId="182" applyNumberFormat="1" applyFont="1" applyAlignment="1">
      <alignment horizontal="right" vertical="center"/>
    </xf>
    <xf numFmtId="184" fontId="41" fillId="0" borderId="0" xfId="8" applyNumberFormat="1" applyFont="1" applyFill="1" applyBorder="1" applyAlignment="1">
      <alignment horizontal="right" vertical="center"/>
    </xf>
    <xf numFmtId="184" fontId="41" fillId="0" borderId="0" xfId="182" applyNumberFormat="1" applyFont="1" applyAlignment="1">
      <alignment horizontal="right" vertical="center"/>
    </xf>
    <xf numFmtId="184" fontId="5" fillId="0" borderId="0" xfId="8" applyNumberFormat="1" applyFont="1" applyFill="1" applyAlignment="1">
      <alignment horizontal="right" vertical="center"/>
    </xf>
    <xf numFmtId="184" fontId="5" fillId="0" borderId="0" xfId="8" quotePrefix="1" applyNumberFormat="1" applyFont="1" applyFill="1" applyBorder="1" applyAlignment="1">
      <alignment horizontal="right" vertical="center"/>
    </xf>
    <xf numFmtId="184" fontId="5" fillId="0" borderId="0" xfId="8" applyNumberFormat="1" applyFont="1" applyFill="1" applyBorder="1" applyAlignment="1">
      <alignment horizontal="right" vertical="center"/>
    </xf>
    <xf numFmtId="184" fontId="5" fillId="0" borderId="0" xfId="182" applyNumberFormat="1" applyFont="1" applyAlignment="1">
      <alignment horizontal="right" vertical="center"/>
    </xf>
    <xf numFmtId="184" fontId="5" fillId="0" borderId="0" xfId="8" applyNumberFormat="1" applyFont="1" applyFill="1" applyAlignment="1">
      <alignment vertical="center"/>
    </xf>
    <xf numFmtId="185" fontId="5" fillId="0" borderId="0" xfId="182" applyNumberFormat="1" applyFont="1" applyAlignment="1">
      <alignment horizontal="right" vertical="center"/>
    </xf>
    <xf numFmtId="184" fontId="5" fillId="0" borderId="0" xfId="8" applyNumberFormat="1" applyFont="1" applyFill="1" applyBorder="1" applyAlignment="1">
      <alignment vertical="center"/>
    </xf>
    <xf numFmtId="177" fontId="5" fillId="0" borderId="0" xfId="269" applyFont="1"/>
    <xf numFmtId="177" fontId="5" fillId="0" borderId="0" xfId="269" applyFont="1" applyAlignment="1">
      <alignment horizontal="right" vertical="center"/>
    </xf>
    <xf numFmtId="177" fontId="41" fillId="0" borderId="0" xfId="271" applyFont="1">
      <alignment vertical="center"/>
    </xf>
    <xf numFmtId="177" fontId="56" fillId="0" borderId="0" xfId="271" applyFont="1" applyAlignment="1"/>
    <xf numFmtId="177" fontId="5" fillId="0" borderId="0" xfId="271" applyFont="1">
      <alignment vertical="center"/>
    </xf>
    <xf numFmtId="177" fontId="41" fillId="0" borderId="0" xfId="271" applyFont="1" applyAlignment="1"/>
    <xf numFmtId="177" fontId="57" fillId="0" borderId="0" xfId="271" applyFont="1">
      <alignment vertical="center"/>
    </xf>
    <xf numFmtId="177" fontId="5" fillId="0" borderId="0" xfId="271" applyFont="1" applyAlignment="1">
      <alignment horizontal="right"/>
    </xf>
    <xf numFmtId="177" fontId="5" fillId="0" borderId="15" xfId="271" applyFont="1" applyBorder="1" applyAlignment="1">
      <alignment horizontal="distributed" vertical="center" wrapText="1"/>
    </xf>
    <xf numFmtId="177" fontId="6" fillId="0" borderId="15" xfId="271" applyFont="1" applyBorder="1" applyAlignment="1">
      <alignment horizontal="center" vertical="center"/>
    </xf>
    <xf numFmtId="177" fontId="6" fillId="0" borderId="15" xfId="271" applyFont="1" applyBorder="1" applyAlignment="1">
      <alignment horizontal="distributed" vertical="center" wrapText="1"/>
    </xf>
    <xf numFmtId="177" fontId="6" fillId="0" borderId="17" xfId="271" applyFont="1" applyBorder="1" applyAlignment="1">
      <alignment horizontal="distributed" vertical="center" wrapText="1"/>
    </xf>
    <xf numFmtId="38" fontId="41" fillId="0" borderId="0" xfId="8" applyFont="1" applyFill="1" applyAlignment="1">
      <alignment vertical="center"/>
    </xf>
    <xf numFmtId="186" fontId="41" fillId="0" borderId="0" xfId="8" applyNumberFormat="1" applyFont="1" applyFill="1" applyAlignment="1">
      <alignment vertical="center"/>
    </xf>
    <xf numFmtId="186" fontId="41" fillId="0" borderId="0" xfId="8" applyNumberFormat="1" applyFont="1" applyFill="1" applyBorder="1" applyAlignment="1">
      <alignment vertical="center"/>
    </xf>
    <xf numFmtId="38" fontId="58" fillId="0" borderId="0" xfId="8" applyFont="1" applyFill="1" applyAlignment="1">
      <alignment vertical="center"/>
    </xf>
    <xf numFmtId="186" fontId="58" fillId="0" borderId="0" xfId="8" applyNumberFormat="1" applyFont="1" applyFill="1" applyAlignment="1">
      <alignment vertical="center"/>
    </xf>
    <xf numFmtId="186" fontId="58" fillId="0" borderId="0" xfId="8" applyNumberFormat="1" applyFont="1" applyFill="1" applyBorder="1" applyAlignment="1">
      <alignment vertical="center"/>
    </xf>
    <xf numFmtId="187" fontId="57" fillId="0" borderId="0" xfId="271" applyNumberFormat="1" applyFont="1">
      <alignment vertical="center"/>
    </xf>
    <xf numFmtId="38" fontId="5" fillId="0" borderId="0" xfId="8" applyFont="1" applyFill="1" applyAlignment="1">
      <alignment horizontal="right" vertical="center"/>
    </xf>
    <xf numFmtId="38" fontId="52" fillId="0" borderId="0" xfId="8" applyFont="1" applyFill="1" applyAlignment="1">
      <alignment horizontal="right" vertical="center"/>
    </xf>
    <xf numFmtId="38" fontId="5" fillId="0" borderId="0" xfId="8" applyFont="1" applyFill="1" applyAlignment="1">
      <alignment vertical="center"/>
    </xf>
    <xf numFmtId="186" fontId="5" fillId="0" borderId="0" xfId="8" quotePrefix="1" applyNumberFormat="1" applyFont="1" applyFill="1" applyAlignment="1">
      <alignment horizontal="right" vertical="center"/>
    </xf>
    <xf numFmtId="186" fontId="5" fillId="0" borderId="0" xfId="8" applyNumberFormat="1" applyFont="1" applyFill="1" applyAlignment="1">
      <alignment vertical="center"/>
    </xf>
    <xf numFmtId="186" fontId="5" fillId="0" borderId="0" xfId="8" applyNumberFormat="1" applyFont="1" applyFill="1" applyBorder="1" applyAlignment="1">
      <alignment vertical="center"/>
    </xf>
    <xf numFmtId="38" fontId="52" fillId="0" borderId="0" xfId="8" applyFont="1" applyFill="1" applyAlignment="1">
      <alignment vertical="center"/>
    </xf>
    <xf numFmtId="186" fontId="52" fillId="0" borderId="0" xfId="8" quotePrefix="1" applyNumberFormat="1" applyFont="1" applyFill="1" applyAlignment="1">
      <alignment horizontal="right" vertical="center"/>
    </xf>
    <xf numFmtId="186" fontId="52" fillId="0" borderId="0" xfId="8" applyNumberFormat="1" applyFont="1" applyFill="1" applyAlignment="1">
      <alignment vertical="center"/>
    </xf>
    <xf numFmtId="186" fontId="52" fillId="0" borderId="0" xfId="8" applyNumberFormat="1" applyFont="1" applyFill="1" applyBorder="1" applyAlignment="1">
      <alignment vertical="center"/>
    </xf>
    <xf numFmtId="177" fontId="5" fillId="0" borderId="22" xfId="271" applyFont="1" applyBorder="1">
      <alignment vertical="center"/>
    </xf>
    <xf numFmtId="177" fontId="57" fillId="0" borderId="22" xfId="271" applyFont="1" applyBorder="1">
      <alignment vertical="center"/>
    </xf>
    <xf numFmtId="177" fontId="5" fillId="0" borderId="22" xfId="271" applyFont="1" applyBorder="1" applyAlignment="1">
      <alignment horizontal="right" vertical="center"/>
    </xf>
    <xf numFmtId="0" fontId="41" fillId="0" borderId="17" xfId="269" applyNumberFormat="1" applyFont="1" applyBorder="1" applyAlignment="1">
      <alignment horizontal="center" vertical="center" shrinkToFit="1"/>
    </xf>
    <xf numFmtId="0" fontId="5" fillId="0" borderId="17" xfId="269" applyNumberFormat="1" applyFont="1" applyBorder="1" applyAlignment="1">
      <alignment horizontal="center" vertical="center" shrinkToFit="1"/>
    </xf>
    <xf numFmtId="0" fontId="5" fillId="0" borderId="0" xfId="269" applyNumberFormat="1" applyFont="1" applyAlignment="1">
      <alignment horizontal="center" vertical="center" textRotation="255"/>
    </xf>
    <xf numFmtId="179" fontId="41" fillId="0" borderId="23" xfId="269" applyNumberFormat="1" applyFont="1" applyBorder="1" applyAlignment="1">
      <alignment vertical="center"/>
    </xf>
    <xf numFmtId="179" fontId="5" fillId="0" borderId="0" xfId="2" applyNumberFormat="1" applyFont="1" applyFill="1" applyBorder="1" applyAlignment="1" applyProtection="1">
      <alignment vertical="center"/>
    </xf>
    <xf numFmtId="0" fontId="40" fillId="0" borderId="22" xfId="269" applyNumberFormat="1" applyFont="1" applyBorder="1" applyAlignment="1">
      <alignment vertical="center"/>
    </xf>
    <xf numFmtId="0" fontId="41" fillId="0" borderId="0" xfId="272" applyNumberFormat="1" applyFont="1">
      <alignment vertical="center"/>
    </xf>
    <xf numFmtId="0" fontId="3" fillId="0" borderId="0" xfId="272" applyNumberFormat="1">
      <alignment vertical="center"/>
    </xf>
    <xf numFmtId="0" fontId="5" fillId="0" borderId="25" xfId="272" applyNumberFormat="1" applyFont="1" applyBorder="1" applyAlignment="1">
      <alignment horizontal="right"/>
    </xf>
    <xf numFmtId="0" fontId="5" fillId="0" borderId="17" xfId="272" applyNumberFormat="1" applyFont="1" applyBorder="1" applyAlignment="1">
      <alignment horizontal="center" vertical="center"/>
    </xf>
    <xf numFmtId="179" fontId="5" fillId="0" borderId="0" xfId="272" applyNumberFormat="1" applyFont="1">
      <alignment vertical="center"/>
    </xf>
    <xf numFmtId="0" fontId="5" fillId="0" borderId="22" xfId="272" applyNumberFormat="1" applyFont="1" applyBorder="1" applyAlignment="1">
      <alignment horizontal="right" vertical="center"/>
    </xf>
    <xf numFmtId="177" fontId="41" fillId="0" borderId="0" xfId="273" applyFont="1" applyAlignment="1">
      <alignment vertical="center"/>
    </xf>
    <xf numFmtId="177" fontId="5" fillId="0" borderId="0" xfId="273" applyFont="1"/>
    <xf numFmtId="177" fontId="6" fillId="0" borderId="0" xfId="273"/>
    <xf numFmtId="177" fontId="5" fillId="0" borderId="25" xfId="273" quotePrefix="1" applyFont="1" applyBorder="1" applyAlignment="1">
      <alignment horizontal="left" vertical="center" indent="1"/>
    </xf>
    <xf numFmtId="177" fontId="5" fillId="0" borderId="25" xfId="273" applyFont="1" applyBorder="1" applyAlignment="1">
      <alignment horizontal="left" vertical="center" indent="1"/>
    </xf>
    <xf numFmtId="177" fontId="5" fillId="0" borderId="0" xfId="273" quotePrefix="1" applyFont="1" applyAlignment="1">
      <alignment horizontal="left" vertical="center"/>
    </xf>
    <xf numFmtId="177" fontId="5" fillId="0" borderId="0" xfId="273" applyFont="1" applyAlignment="1">
      <alignment horizontal="left" vertical="center"/>
    </xf>
    <xf numFmtId="177" fontId="5" fillId="0" borderId="0" xfId="273" applyFont="1" applyAlignment="1">
      <alignment horizontal="right"/>
    </xf>
    <xf numFmtId="177" fontId="5" fillId="0" borderId="22" xfId="273" applyFont="1" applyBorder="1" applyAlignment="1">
      <alignment horizontal="center" vertical="center"/>
    </xf>
    <xf numFmtId="177" fontId="5" fillId="0" borderId="21" xfId="273" applyFont="1" applyBorder="1" applyAlignment="1">
      <alignment horizontal="center" vertical="center"/>
    </xf>
    <xf numFmtId="177" fontId="5" fillId="0" borderId="49" xfId="273" applyFont="1" applyBorder="1" applyAlignment="1">
      <alignment horizontal="center" vertical="center"/>
    </xf>
    <xf numFmtId="179" fontId="5" fillId="0" borderId="22" xfId="273" applyNumberFormat="1" applyFont="1" applyBorder="1" applyAlignment="1">
      <alignment horizontal="right" vertical="center"/>
    </xf>
    <xf numFmtId="179" fontId="5" fillId="0" borderId="0" xfId="273" applyNumberFormat="1" applyFont="1" applyAlignment="1">
      <alignment horizontal="right" vertical="center"/>
    </xf>
    <xf numFmtId="179" fontId="5" fillId="0" borderId="0" xfId="273" quotePrefix="1" applyNumberFormat="1" applyFont="1" applyAlignment="1">
      <alignment horizontal="right" vertical="center"/>
    </xf>
    <xf numFmtId="177" fontId="5" fillId="0" borderId="52" xfId="273" applyFont="1" applyBorder="1" applyAlignment="1">
      <alignment horizontal="center" vertical="center"/>
    </xf>
    <xf numFmtId="177" fontId="5" fillId="0" borderId="20" xfId="273" applyFont="1" applyBorder="1" applyAlignment="1">
      <alignment horizontal="left" vertical="center"/>
    </xf>
    <xf numFmtId="179" fontId="5" fillId="0" borderId="53" xfId="273" applyNumberFormat="1" applyFont="1" applyBorder="1" applyAlignment="1">
      <alignment horizontal="right" vertical="center"/>
    </xf>
    <xf numFmtId="177" fontId="5" fillId="0" borderId="40" xfId="273" applyFont="1" applyBorder="1" applyAlignment="1">
      <alignment horizontal="left" vertical="center" indent="1"/>
    </xf>
    <xf numFmtId="177" fontId="5" fillId="0" borderId="39" xfId="273" applyFont="1" applyBorder="1" applyAlignment="1">
      <alignment horizontal="left" vertical="center"/>
    </xf>
    <xf numFmtId="177" fontId="5" fillId="0" borderId="39" xfId="273" applyFont="1" applyBorder="1" applyAlignment="1">
      <alignment horizontal="left" vertical="center" wrapText="1"/>
    </xf>
    <xf numFmtId="179" fontId="5" fillId="0" borderId="40" xfId="273" applyNumberFormat="1" applyFont="1" applyBorder="1" applyAlignment="1">
      <alignment horizontal="right" vertical="center"/>
    </xf>
    <xf numFmtId="177" fontId="5" fillId="0" borderId="20" xfId="273" applyFont="1" applyBorder="1" applyAlignment="1">
      <alignment horizontal="left" vertical="center" wrapText="1"/>
    </xf>
    <xf numFmtId="177" fontId="5" fillId="0" borderId="20" xfId="273" applyFont="1" applyBorder="1" applyAlignment="1">
      <alignment horizontal="left" vertical="center" shrinkToFit="1"/>
    </xf>
    <xf numFmtId="178" fontId="5" fillId="0" borderId="0" xfId="273" applyNumberFormat="1" applyFont="1" applyAlignment="1">
      <alignment horizontal="right" vertical="center"/>
    </xf>
    <xf numFmtId="179" fontId="41" fillId="0" borderId="53" xfId="273" applyNumberFormat="1" applyFont="1" applyBorder="1" applyAlignment="1">
      <alignment horizontal="right" vertical="center"/>
    </xf>
    <xf numFmtId="177" fontId="5" fillId="0" borderId="20" xfId="273" applyFont="1" applyBorder="1" applyAlignment="1">
      <alignment horizontal="left" vertical="center" wrapText="1" indent="1"/>
    </xf>
    <xf numFmtId="177" fontId="5" fillId="0" borderId="24" xfId="273" applyFont="1" applyBorder="1" applyAlignment="1">
      <alignment horizontal="left" vertical="center" wrapText="1" indent="1"/>
    </xf>
    <xf numFmtId="177" fontId="5" fillId="0" borderId="22" xfId="273" applyFont="1" applyBorder="1" applyAlignment="1">
      <alignment vertical="center"/>
    </xf>
    <xf numFmtId="177" fontId="5" fillId="0" borderId="22" xfId="273" applyFont="1" applyBorder="1" applyAlignment="1">
      <alignment vertical="center" wrapText="1"/>
    </xf>
    <xf numFmtId="177" fontId="5" fillId="0" borderId="0" xfId="273" applyFont="1" applyAlignment="1">
      <alignment vertical="center"/>
    </xf>
    <xf numFmtId="177" fontId="5" fillId="0" borderId="0" xfId="273" applyFont="1" applyAlignment="1">
      <alignment horizontal="right" vertical="center"/>
    </xf>
    <xf numFmtId="177" fontId="41" fillId="0" borderId="0" xfId="182" applyFont="1" applyAlignment="1">
      <alignment vertical="center"/>
    </xf>
    <xf numFmtId="177" fontId="5" fillId="0" borderId="0" xfId="182" applyFont="1" applyAlignment="1">
      <alignment vertical="center"/>
    </xf>
    <xf numFmtId="177" fontId="5" fillId="0" borderId="25" xfId="182" quotePrefix="1" applyFont="1" applyBorder="1" applyAlignment="1">
      <alignment horizontal="left" vertical="center" indent="1"/>
    </xf>
    <xf numFmtId="177" fontId="5" fillId="0" borderId="0" xfId="182" applyFont="1" applyAlignment="1">
      <alignment horizontal="right"/>
    </xf>
    <xf numFmtId="177" fontId="5" fillId="0" borderId="15" xfId="182" applyFont="1" applyBorder="1" applyAlignment="1">
      <alignment horizontal="center" vertical="center"/>
    </xf>
    <xf numFmtId="177" fontId="5" fillId="0" borderId="17" xfId="182" applyFont="1" applyBorder="1" applyAlignment="1">
      <alignment horizontal="center" vertical="center"/>
    </xf>
    <xf numFmtId="177" fontId="41" fillId="0" borderId="21" xfId="182" applyFont="1" applyBorder="1" applyAlignment="1">
      <alignment horizontal="center" vertical="center"/>
    </xf>
    <xf numFmtId="179" fontId="58" fillId="0" borderId="22" xfId="182" applyNumberFormat="1" applyFont="1" applyBorder="1" applyAlignment="1">
      <alignment vertical="center"/>
    </xf>
    <xf numFmtId="177" fontId="5" fillId="0" borderId="20" xfId="182" applyFont="1" applyBorder="1" applyAlignment="1">
      <alignment horizontal="left" vertical="center" indent="1"/>
    </xf>
    <xf numFmtId="179" fontId="52" fillId="0" borderId="0" xfId="182" applyNumberFormat="1" applyFont="1" applyAlignment="1">
      <alignment vertical="center"/>
    </xf>
    <xf numFmtId="179" fontId="52" fillId="0" borderId="0" xfId="182" quotePrefix="1" applyNumberFormat="1" applyFont="1" applyAlignment="1">
      <alignment horizontal="right" vertical="center"/>
    </xf>
    <xf numFmtId="177" fontId="5" fillId="0" borderId="24" xfId="182" applyFont="1" applyBorder="1" applyAlignment="1">
      <alignment horizontal="left" vertical="center" indent="1"/>
    </xf>
    <xf numFmtId="179" fontId="52" fillId="0" borderId="25" xfId="182" applyNumberFormat="1" applyFont="1" applyBorder="1" applyAlignment="1">
      <alignment vertical="center"/>
    </xf>
    <xf numFmtId="177" fontId="5" fillId="0" borderId="0" xfId="182" applyFont="1" applyAlignment="1">
      <alignment horizontal="left" vertical="center"/>
    </xf>
    <xf numFmtId="177" fontId="5" fillId="0" borderId="22" xfId="182" applyFont="1" applyBorder="1" applyAlignment="1">
      <alignment vertical="center"/>
    </xf>
    <xf numFmtId="177" fontId="5" fillId="0" borderId="0" xfId="182" applyFont="1" applyAlignment="1">
      <alignment horizontal="right" vertical="center"/>
    </xf>
    <xf numFmtId="177" fontId="5" fillId="0" borderId="0" xfId="182" applyFont="1"/>
    <xf numFmtId="0" fontId="41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25" xfId="2" applyNumberFormat="1" applyFont="1" applyBorder="1" applyAlignment="1">
      <alignment vertical="center"/>
    </xf>
    <xf numFmtId="0" fontId="5" fillId="0" borderId="25" xfId="2" applyNumberFormat="1" applyFont="1" applyFill="1" applyBorder="1" applyAlignment="1">
      <alignment horizontal="right"/>
    </xf>
    <xf numFmtId="0" fontId="5" fillId="0" borderId="25" xfId="2" applyNumberFormat="1" applyFont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41" fillId="0" borderId="21" xfId="2" applyNumberFormat="1" applyFont="1" applyBorder="1" applyAlignment="1">
      <alignment horizontal="left" vertical="center"/>
    </xf>
    <xf numFmtId="179" fontId="41" fillId="0" borderId="22" xfId="269" applyNumberFormat="1" applyFont="1" applyBorder="1" applyAlignment="1">
      <alignment horizontal="right" vertical="center"/>
    </xf>
    <xf numFmtId="0" fontId="5" fillId="0" borderId="20" xfId="2" applyNumberFormat="1" applyFont="1" applyBorder="1" applyAlignment="1">
      <alignment horizontal="left" vertical="center"/>
    </xf>
    <xf numFmtId="188" fontId="5" fillId="0" borderId="0" xfId="86" applyNumberFormat="1" applyFont="1" applyFill="1" applyBorder="1" applyAlignment="1">
      <alignment horizontal="right" vertical="center"/>
    </xf>
    <xf numFmtId="0" fontId="5" fillId="0" borderId="20" xfId="2" applyNumberFormat="1" applyFont="1" applyBorder="1" applyAlignment="1">
      <alignment vertical="center"/>
    </xf>
    <xf numFmtId="179" fontId="5" fillId="0" borderId="0" xfId="2" applyNumberFormat="1" applyFont="1" applyFill="1" applyAlignment="1">
      <alignment horizontal="right" vertical="center"/>
    </xf>
    <xf numFmtId="0" fontId="5" fillId="0" borderId="20" xfId="2" applyNumberFormat="1" applyFont="1" applyBorder="1" applyAlignment="1">
      <alignment horizontal="left" vertical="center" indent="1"/>
    </xf>
    <xf numFmtId="179" fontId="5" fillId="0" borderId="0" xfId="2" quotePrefix="1" applyNumberFormat="1" applyFont="1" applyFill="1" applyAlignment="1">
      <alignment horizontal="right" vertical="center"/>
    </xf>
    <xf numFmtId="0" fontId="5" fillId="0" borderId="20" xfId="2" applyNumberFormat="1" applyFont="1" applyFill="1" applyBorder="1" applyAlignment="1">
      <alignment horizontal="left" vertical="center" indent="1"/>
    </xf>
    <xf numFmtId="0" fontId="55" fillId="0" borderId="20" xfId="2" applyNumberFormat="1" applyFont="1" applyBorder="1" applyAlignment="1">
      <alignment horizontal="left" vertical="center" indent="1"/>
    </xf>
    <xf numFmtId="0" fontId="6" fillId="0" borderId="20" xfId="2" applyNumberFormat="1" applyFont="1" applyBorder="1" applyAlignment="1">
      <alignment horizontal="left" vertical="center" indent="1"/>
    </xf>
    <xf numFmtId="179" fontId="5" fillId="0" borderId="0" xfId="2" applyNumberFormat="1" applyFont="1" applyFill="1" applyBorder="1" applyAlignment="1">
      <alignment horizontal="right" vertical="center"/>
    </xf>
    <xf numFmtId="0" fontId="5" fillId="0" borderId="24" xfId="2" applyNumberFormat="1" applyFont="1" applyBorder="1" applyAlignment="1">
      <alignment horizontal="left" vertical="center"/>
    </xf>
    <xf numFmtId="179" fontId="5" fillId="0" borderId="25" xfId="2" applyNumberFormat="1" applyFont="1" applyFill="1" applyBorder="1" applyAlignment="1">
      <alignment horizontal="right" vertical="center"/>
    </xf>
    <xf numFmtId="0" fontId="51" fillId="0" borderId="0" xfId="2" applyNumberFormat="1" applyFont="1" applyAlignment="1">
      <alignment vertical="center"/>
    </xf>
    <xf numFmtId="0" fontId="5" fillId="0" borderId="0" xfId="2" applyNumberFormat="1" applyFont="1" applyFill="1" applyAlignment="1">
      <alignment horizontal="right" vertical="center"/>
    </xf>
    <xf numFmtId="0" fontId="51" fillId="0" borderId="0" xfId="2" applyNumberFormat="1" applyFont="1" applyFill="1" applyAlignment="1">
      <alignment vertical="center"/>
    </xf>
    <xf numFmtId="0" fontId="5" fillId="0" borderId="0" xfId="2" applyNumberFormat="1" applyFont="1" applyAlignment="1">
      <alignment horizontal="right" vertical="center"/>
    </xf>
    <xf numFmtId="0" fontId="5" fillId="0" borderId="25" xfId="2" applyNumberFormat="1" applyFont="1" applyBorder="1" applyAlignment="1">
      <alignment horizontal="right" vertical="center"/>
    </xf>
    <xf numFmtId="0" fontId="5" fillId="0" borderId="25" xfId="2" applyNumberFormat="1" applyFont="1" applyBorder="1" applyAlignment="1">
      <alignment horizontal="right"/>
    </xf>
    <xf numFmtId="0" fontId="41" fillId="0" borderId="21" xfId="2" applyNumberFormat="1" applyFont="1" applyBorder="1" applyAlignment="1">
      <alignment vertical="center"/>
    </xf>
    <xf numFmtId="179" fontId="41" fillId="0" borderId="0" xfId="2" applyNumberFormat="1" applyFont="1" applyFill="1" applyAlignment="1">
      <alignment vertical="center"/>
    </xf>
    <xf numFmtId="188" fontId="5" fillId="0" borderId="0" xfId="2" applyNumberFormat="1" applyFont="1" applyFill="1" applyAlignment="1">
      <alignment vertical="center"/>
    </xf>
    <xf numFmtId="179" fontId="5" fillId="0" borderId="0" xfId="2" applyNumberFormat="1" applyFont="1" applyFill="1" applyAlignment="1">
      <alignment vertical="center"/>
    </xf>
    <xf numFmtId="0" fontId="5" fillId="0" borderId="22" xfId="2" applyNumberFormat="1" applyFont="1" applyBorder="1" applyAlignment="1">
      <alignment vertical="center"/>
    </xf>
    <xf numFmtId="0" fontId="5" fillId="0" borderId="22" xfId="2" applyNumberFormat="1" applyFont="1" applyFill="1" applyBorder="1" applyAlignment="1">
      <alignment horizontal="right" vertical="center"/>
    </xf>
    <xf numFmtId="0" fontId="5" fillId="0" borderId="0" xfId="270" quotePrefix="1" applyNumberFormat="1" applyFont="1" applyAlignment="1">
      <alignment horizontal="left" vertical="center" indent="1"/>
    </xf>
    <xf numFmtId="0" fontId="41" fillId="0" borderId="21" xfId="269" applyNumberFormat="1" applyFont="1" applyBorder="1" applyAlignment="1">
      <alignment horizontal="center" vertical="center"/>
    </xf>
    <xf numFmtId="0" fontId="41" fillId="0" borderId="27" xfId="270" quotePrefix="1" applyNumberFormat="1" applyFont="1" applyBorder="1" applyAlignment="1">
      <alignment horizontal="right" vertical="center" indent="1"/>
    </xf>
    <xf numFmtId="179" fontId="41" fillId="0" borderId="22" xfId="270" applyNumberFormat="1" applyFont="1" applyBorder="1" applyAlignment="1">
      <alignment horizontal="right" vertical="center"/>
    </xf>
    <xf numFmtId="0" fontId="5" fillId="0" borderId="20" xfId="269" applyNumberFormat="1" applyFont="1" applyBorder="1" applyAlignment="1">
      <alignment horizontal="left" vertical="center" indent="1"/>
    </xf>
    <xf numFmtId="0" fontId="5" fillId="0" borderId="23" xfId="270" applyNumberFormat="1" applyFont="1" applyBorder="1" applyAlignment="1">
      <alignment horizontal="right" vertical="center" indent="1"/>
    </xf>
    <xf numFmtId="0" fontId="5" fillId="0" borderId="24" xfId="269" applyNumberFormat="1" applyFont="1" applyBorder="1" applyAlignment="1">
      <alignment horizontal="left" vertical="center" indent="1"/>
    </xf>
    <xf numFmtId="0" fontId="5" fillId="0" borderId="26" xfId="270" applyNumberFormat="1" applyFont="1" applyBorder="1" applyAlignment="1">
      <alignment horizontal="right" vertical="center" indent="1"/>
    </xf>
    <xf numFmtId="179" fontId="5" fillId="0" borderId="25" xfId="270" applyNumberFormat="1" applyFont="1" applyBorder="1" applyAlignment="1">
      <alignment horizontal="right" vertical="center"/>
    </xf>
    <xf numFmtId="0" fontId="5" fillId="0" borderId="25" xfId="269" quotePrefix="1" applyNumberFormat="1" applyFont="1" applyBorder="1" applyAlignment="1">
      <alignment horizontal="left" vertical="center" indent="1"/>
    </xf>
    <xf numFmtId="0" fontId="5" fillId="0" borderId="0" xfId="269" quotePrefix="1" applyNumberFormat="1" applyFont="1" applyAlignment="1">
      <alignment vertical="center"/>
    </xf>
    <xf numFmtId="0" fontId="5" fillId="0" borderId="25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 wrapText="1"/>
    </xf>
    <xf numFmtId="0" fontId="5" fillId="0" borderId="17" xfId="269" applyNumberFormat="1" applyFont="1" applyBorder="1" applyAlignment="1">
      <alignment horizontal="center" vertical="center" wrapText="1"/>
    </xf>
    <xf numFmtId="0" fontId="5" fillId="0" borderId="0" xfId="269" applyNumberFormat="1" applyFont="1" applyAlignment="1">
      <alignment vertical="center" wrapText="1"/>
    </xf>
    <xf numFmtId="179" fontId="5" fillId="0" borderId="0" xfId="2" applyNumberFormat="1" applyFont="1" applyAlignment="1">
      <alignment vertical="center"/>
    </xf>
    <xf numFmtId="180" fontId="5" fillId="0" borderId="0" xfId="269" applyNumberFormat="1" applyFont="1" applyAlignment="1">
      <alignment vertical="center"/>
    </xf>
    <xf numFmtId="0" fontId="5" fillId="0" borderId="20" xfId="269" applyNumberFormat="1" applyFont="1" applyBorder="1" applyAlignment="1">
      <alignment horizontal="left" vertical="center" indent="2"/>
    </xf>
    <xf numFmtId="179" fontId="5" fillId="0" borderId="0" xfId="2" applyNumberFormat="1" applyFont="1" applyBorder="1" applyAlignment="1">
      <alignment vertical="center"/>
    </xf>
    <xf numFmtId="179" fontId="5" fillId="0" borderId="25" xfId="2" applyNumberFormat="1" applyFont="1" applyBorder="1" applyAlignment="1">
      <alignment vertical="center"/>
    </xf>
    <xf numFmtId="180" fontId="5" fillId="0" borderId="25" xfId="269" applyNumberFormat="1" applyFont="1" applyBorder="1" applyAlignment="1">
      <alignment vertical="center"/>
    </xf>
    <xf numFmtId="0" fontId="5" fillId="0" borderId="25" xfId="269" applyNumberFormat="1" applyFont="1" applyBorder="1" applyAlignment="1">
      <alignment horizontal="left" vertical="center" indent="1"/>
    </xf>
    <xf numFmtId="0" fontId="5" fillId="0" borderId="25" xfId="269" applyNumberFormat="1" applyFont="1" applyBorder="1"/>
    <xf numFmtId="0" fontId="41" fillId="0" borderId="15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right" vertical="center" indent="1"/>
    </xf>
    <xf numFmtId="179" fontId="41" fillId="0" borderId="23" xfId="2" applyNumberFormat="1" applyFont="1" applyBorder="1" applyAlignment="1">
      <alignment vertical="center"/>
    </xf>
    <xf numFmtId="0" fontId="5" fillId="0" borderId="24" xfId="269" applyNumberFormat="1" applyFont="1" applyBorder="1" applyAlignment="1">
      <alignment horizontal="right" vertical="center" indent="1"/>
    </xf>
    <xf numFmtId="179" fontId="41" fillId="0" borderId="26" xfId="2" applyNumberFormat="1" applyFont="1" applyBorder="1" applyAlignment="1">
      <alignment vertical="center"/>
    </xf>
    <xf numFmtId="179" fontId="5" fillId="0" borderId="25" xfId="269" applyNumberFormat="1" applyFont="1" applyBorder="1" applyAlignment="1">
      <alignment vertical="center"/>
    </xf>
    <xf numFmtId="0" fontId="5" fillId="0" borderId="0" xfId="2" applyNumberFormat="1" applyFont="1"/>
    <xf numFmtId="0" fontId="3" fillId="0" borderId="0" xfId="269" applyNumberFormat="1"/>
    <xf numFmtId="0" fontId="5" fillId="0" borderId="25" xfId="2" applyNumberFormat="1" applyFont="1" applyBorder="1" applyAlignment="1">
      <alignment horizontal="left" vertical="center" indent="1"/>
    </xf>
    <xf numFmtId="0" fontId="5" fillId="0" borderId="25" xfId="2" applyNumberFormat="1" applyFont="1" applyBorder="1"/>
    <xf numFmtId="0" fontId="5" fillId="0" borderId="17" xfId="2" applyNumberFormat="1" applyFont="1" applyBorder="1" applyAlignment="1">
      <alignment horizontal="centerContinuous" vertical="center"/>
    </xf>
    <xf numFmtId="0" fontId="5" fillId="0" borderId="1" xfId="2" applyNumberFormat="1" applyFont="1" applyBorder="1" applyAlignment="1">
      <alignment horizontal="centerContinuous" vertical="center"/>
    </xf>
    <xf numFmtId="0" fontId="5" fillId="0" borderId="16" xfId="2" applyNumberFormat="1" applyFont="1" applyBorder="1" applyAlignment="1">
      <alignment horizontal="centerContinuous" vertical="center"/>
    </xf>
    <xf numFmtId="0" fontId="5" fillId="0" borderId="15" xfId="2" applyNumberFormat="1" applyFont="1" applyBorder="1" applyAlignment="1">
      <alignment horizontal="center" vertical="center" wrapText="1"/>
    </xf>
    <xf numFmtId="0" fontId="5" fillId="0" borderId="20" xfId="2" quotePrefix="1" applyNumberFormat="1" applyFont="1" applyBorder="1" applyAlignment="1">
      <alignment horizontal="right" vertical="center" indent="1"/>
    </xf>
    <xf numFmtId="179" fontId="41" fillId="0" borderId="0" xfId="2" applyNumberFormat="1" applyFont="1" applyBorder="1" applyAlignment="1">
      <alignment horizontal="right" vertical="center"/>
    </xf>
    <xf numFmtId="179" fontId="5" fillId="0" borderId="0" xfId="2" applyNumberFormat="1" applyFont="1" applyBorder="1" applyAlignment="1">
      <alignment horizontal="right" vertical="center"/>
    </xf>
    <xf numFmtId="179" fontId="41" fillId="0" borderId="23" xfId="2" applyNumberFormat="1" applyFont="1" applyBorder="1" applyAlignment="1">
      <alignment horizontal="right" vertical="center"/>
    </xf>
    <xf numFmtId="0" fontId="5" fillId="0" borderId="24" xfId="2" quotePrefix="1" applyNumberFormat="1" applyFont="1" applyBorder="1" applyAlignment="1">
      <alignment horizontal="right" vertical="center" indent="1"/>
    </xf>
    <xf numFmtId="179" fontId="41" fillId="0" borderId="25" xfId="2" applyNumberFormat="1" applyFont="1" applyBorder="1" applyAlignment="1">
      <alignment horizontal="right" vertical="center"/>
    </xf>
    <xf numFmtId="0" fontId="5" fillId="0" borderId="22" xfId="2" applyNumberFormat="1" applyFont="1" applyBorder="1" applyAlignment="1">
      <alignment vertical="center" wrapText="1"/>
    </xf>
    <xf numFmtId="0" fontId="5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vertical="center" wrapText="1"/>
    </xf>
    <xf numFmtId="0" fontId="5" fillId="0" borderId="22" xfId="2" applyNumberFormat="1" applyFont="1" applyBorder="1"/>
    <xf numFmtId="0" fontId="5" fillId="0" borderId="0" xfId="2" applyNumberFormat="1" applyFont="1" applyBorder="1" applyAlignment="1">
      <alignment horizontal="center" vertical="center" wrapText="1"/>
    </xf>
    <xf numFmtId="0" fontId="5" fillId="0" borderId="25" xfId="2" applyNumberFormat="1" applyFont="1" applyBorder="1" applyAlignment="1">
      <alignment vertical="center" wrapText="1"/>
    </xf>
    <xf numFmtId="0" fontId="49" fillId="0" borderId="21" xfId="2" applyNumberFormat="1" applyFont="1" applyBorder="1" applyAlignment="1">
      <alignment horizontal="center" vertical="center"/>
    </xf>
    <xf numFmtId="179" fontId="49" fillId="0" borderId="22" xfId="2" applyNumberFormat="1" applyFont="1" applyBorder="1" applyAlignment="1">
      <alignment horizontal="right" vertical="center"/>
    </xf>
    <xf numFmtId="179" fontId="5" fillId="0" borderId="0" xfId="2" quotePrefix="1" applyNumberFormat="1" applyFont="1" applyBorder="1" applyAlignment="1">
      <alignment horizontal="right" vertical="center"/>
    </xf>
    <xf numFmtId="0" fontId="5" fillId="0" borderId="0" xfId="2" applyNumberFormat="1" applyFont="1" applyBorder="1"/>
    <xf numFmtId="0" fontId="5" fillId="0" borderId="24" xfId="2" applyNumberFormat="1" applyFont="1" applyBorder="1" applyAlignment="1">
      <alignment horizontal="left" vertical="center" indent="1"/>
    </xf>
    <xf numFmtId="179" fontId="5" fillId="0" borderId="25" xfId="2" applyNumberFormat="1" applyFont="1" applyBorder="1" applyAlignment="1">
      <alignment horizontal="right" vertical="center"/>
    </xf>
    <xf numFmtId="0" fontId="5" fillId="0" borderId="0" xfId="2" applyNumberFormat="1" applyFont="1" applyAlignment="1">
      <alignment horizontal="left" vertical="center"/>
    </xf>
    <xf numFmtId="0" fontId="41" fillId="0" borderId="0" xfId="274" applyNumberFormat="1" applyFont="1" applyAlignment="1">
      <alignment vertical="center"/>
    </xf>
    <xf numFmtId="0" fontId="5" fillId="0" borderId="0" xfId="274" applyNumberFormat="1" applyFont="1"/>
    <xf numFmtId="0" fontId="6" fillId="0" borderId="0" xfId="274" applyNumberFormat="1"/>
    <xf numFmtId="0" fontId="5" fillId="0" borderId="0" xfId="274" applyNumberFormat="1" applyFont="1" applyAlignment="1">
      <alignment vertical="center"/>
    </xf>
    <xf numFmtId="0" fontId="44" fillId="0" borderId="0" xfId="274" applyNumberFormat="1" applyFont="1" applyAlignment="1">
      <alignment horizontal="right" vertical="center"/>
    </xf>
    <xf numFmtId="0" fontId="44" fillId="0" borderId="0" xfId="274" applyNumberFormat="1" applyFont="1" applyAlignment="1">
      <alignment horizontal="left" vertical="center"/>
    </xf>
    <xf numFmtId="0" fontId="44" fillId="0" borderId="0" xfId="274" applyNumberFormat="1" applyFont="1" applyAlignment="1">
      <alignment vertical="center"/>
    </xf>
    <xf numFmtId="0" fontId="60" fillId="0" borderId="0" xfId="274" applyNumberFormat="1" applyFont="1" applyAlignment="1">
      <alignment vertical="center"/>
    </xf>
    <xf numFmtId="0" fontId="44" fillId="0" borderId="0" xfId="274" quotePrefix="1" applyNumberFormat="1" applyFont="1" applyAlignment="1">
      <alignment horizontal="left" vertical="center" indent="1"/>
    </xf>
    <xf numFmtId="0" fontId="44" fillId="0" borderId="25" xfId="274" applyNumberFormat="1" applyFont="1" applyBorder="1"/>
    <xf numFmtId="0" fontId="61" fillId="0" borderId="0" xfId="274" applyNumberFormat="1" applyFont="1" applyAlignment="1">
      <alignment vertical="center"/>
    </xf>
    <xf numFmtId="0" fontId="44" fillId="0" borderId="63" xfId="274" applyNumberFormat="1" applyFont="1" applyBorder="1" applyAlignment="1">
      <alignment horizontal="center" vertical="center"/>
    </xf>
    <xf numFmtId="0" fontId="46" fillId="0" borderId="63" xfId="274" applyNumberFormat="1" applyFont="1" applyBorder="1" applyAlignment="1">
      <alignment horizontal="center" vertical="center" wrapText="1"/>
    </xf>
    <xf numFmtId="0" fontId="46" fillId="0" borderId="63" xfId="274" applyNumberFormat="1" applyFont="1" applyBorder="1" applyAlignment="1">
      <alignment horizontal="center" vertical="center"/>
    </xf>
    <xf numFmtId="0" fontId="44" fillId="0" borderId="64" xfId="274" applyNumberFormat="1" applyFont="1" applyBorder="1" applyAlignment="1">
      <alignment horizontal="center" vertical="center"/>
    </xf>
    <xf numFmtId="0" fontId="44" fillId="0" borderId="49" xfId="274" applyNumberFormat="1" applyFont="1" applyBorder="1" applyAlignment="1">
      <alignment horizontal="center" vertical="center"/>
    </xf>
    <xf numFmtId="0" fontId="46" fillId="0" borderId="65" xfId="274" applyNumberFormat="1" applyFont="1" applyBorder="1" applyAlignment="1">
      <alignment horizontal="center" vertical="center"/>
    </xf>
    <xf numFmtId="0" fontId="62" fillId="0" borderId="21" xfId="274" applyNumberFormat="1" applyFont="1" applyBorder="1" applyAlignment="1">
      <alignment horizontal="center" vertical="center" shrinkToFit="1"/>
    </xf>
    <xf numFmtId="179" fontId="62" fillId="0" borderId="27" xfId="274" applyNumberFormat="1" applyFont="1" applyBorder="1" applyAlignment="1">
      <alignment horizontal="right" vertical="center"/>
    </xf>
    <xf numFmtId="179" fontId="62" fillId="0" borderId="22" xfId="274" applyNumberFormat="1" applyFont="1" applyBorder="1" applyAlignment="1">
      <alignment horizontal="right" vertical="center"/>
    </xf>
    <xf numFmtId="0" fontId="44" fillId="0" borderId="20" xfId="274" applyNumberFormat="1" applyFont="1" applyBorder="1" applyAlignment="1">
      <alignment vertical="center" shrinkToFit="1"/>
    </xf>
    <xf numFmtId="179" fontId="62" fillId="0" borderId="23" xfId="274" applyNumberFormat="1" applyFont="1" applyBorder="1" applyAlignment="1">
      <alignment horizontal="right" vertical="center"/>
    </xf>
    <xf numFmtId="179" fontId="44" fillId="0" borderId="0" xfId="274" applyNumberFormat="1" applyFont="1" applyAlignment="1">
      <alignment horizontal="right" vertical="center"/>
    </xf>
    <xf numFmtId="179" fontId="44" fillId="0" borderId="0" xfId="274" quotePrefix="1" applyNumberFormat="1" applyFont="1" applyAlignment="1">
      <alignment horizontal="right" vertical="center"/>
    </xf>
    <xf numFmtId="0" fontId="44" fillId="0" borderId="20" xfId="274" applyNumberFormat="1" applyFont="1" applyBorder="1" applyAlignment="1">
      <alignment horizontal="left" vertical="center" indent="1" shrinkToFit="1"/>
    </xf>
    <xf numFmtId="0" fontId="44" fillId="0" borderId="24" xfId="274" applyNumberFormat="1" applyFont="1" applyBorder="1" applyAlignment="1">
      <alignment horizontal="left" vertical="center" indent="1" shrinkToFit="1"/>
    </xf>
    <xf numFmtId="179" fontId="62" fillId="0" borderId="26" xfId="274" applyNumberFormat="1" applyFont="1" applyBorder="1" applyAlignment="1">
      <alignment horizontal="right" vertical="center"/>
    </xf>
    <xf numFmtId="179" fontId="44" fillId="0" borderId="25" xfId="274" applyNumberFormat="1" applyFont="1" applyBorder="1" applyAlignment="1">
      <alignment horizontal="right" vertical="center"/>
    </xf>
    <xf numFmtId="0" fontId="5" fillId="0" borderId="0" xfId="2" applyNumberFormat="1" applyFont="1" applyAlignment="1"/>
    <xf numFmtId="0" fontId="5" fillId="0" borderId="22" xfId="2" applyNumberFormat="1" applyFont="1" applyBorder="1" applyAlignment="1">
      <alignment vertical="top"/>
    </xf>
    <xf numFmtId="0" fontId="5" fillId="0" borderId="22" xfId="2" applyNumberFormat="1" applyFont="1" applyBorder="1" applyAlignment="1">
      <alignment vertical="top" wrapText="1"/>
    </xf>
    <xf numFmtId="0" fontId="5" fillId="0" borderId="0" xfId="2" applyNumberFormat="1" applyFont="1" applyBorder="1" applyAlignment="1">
      <alignment vertical="top"/>
    </xf>
    <xf numFmtId="0" fontId="5" fillId="0" borderId="0" xfId="2" applyNumberFormat="1" applyFont="1" applyBorder="1" applyAlignment="1">
      <alignment vertical="top" wrapText="1"/>
    </xf>
    <xf numFmtId="0" fontId="5" fillId="0" borderId="0" xfId="182" applyNumberFormat="1" applyFont="1" applyAlignment="1">
      <alignment vertical="center"/>
    </xf>
    <xf numFmtId="0" fontId="6" fillId="0" borderId="0" xfId="182" applyNumberFormat="1"/>
    <xf numFmtId="0" fontId="5" fillId="0" borderId="0" xfId="182" quotePrefix="1" applyNumberFormat="1" applyFont="1" applyAlignment="1">
      <alignment horizontal="left" vertical="center" indent="1"/>
    </xf>
    <xf numFmtId="0" fontId="44" fillId="0" borderId="0" xfId="182" applyNumberFormat="1" applyFont="1" applyAlignment="1">
      <alignment vertical="center"/>
    </xf>
    <xf numFmtId="0" fontId="61" fillId="0" borderId="0" xfId="182" applyNumberFormat="1" applyFont="1" applyAlignment="1">
      <alignment vertical="center"/>
    </xf>
    <xf numFmtId="0" fontId="5" fillId="0" borderId="25" xfId="182" applyNumberFormat="1" applyFont="1" applyBorder="1" applyAlignment="1">
      <alignment horizontal="center" vertical="center" wrapText="1"/>
    </xf>
    <xf numFmtId="0" fontId="55" fillId="0" borderId="15" xfId="182" applyNumberFormat="1" applyFont="1" applyBorder="1" applyAlignment="1">
      <alignment horizontal="center" vertical="center" wrapText="1"/>
    </xf>
    <xf numFmtId="0" fontId="46" fillId="0" borderId="1" xfId="182" applyNumberFormat="1" applyFont="1" applyBorder="1" applyAlignment="1">
      <alignment horizontal="center" vertical="center" wrapText="1"/>
    </xf>
    <xf numFmtId="0" fontId="46" fillId="0" borderId="15" xfId="182" applyNumberFormat="1" applyFont="1" applyBorder="1" applyAlignment="1">
      <alignment horizontal="center" vertical="center" wrapText="1"/>
    </xf>
    <xf numFmtId="0" fontId="46" fillId="0" borderId="1" xfId="182" applyNumberFormat="1" applyFont="1" applyBorder="1" applyAlignment="1">
      <alignment horizontal="center" vertical="center" wrapText="1" shrinkToFit="1"/>
    </xf>
    <xf numFmtId="0" fontId="46" fillId="0" borderId="15" xfId="182" applyNumberFormat="1" applyFont="1" applyBorder="1" applyAlignment="1">
      <alignment horizontal="center" vertical="center" wrapText="1" shrinkToFit="1"/>
    </xf>
    <xf numFmtId="0" fontId="41" fillId="0" borderId="20" xfId="182" applyNumberFormat="1" applyFont="1" applyBorder="1" applyAlignment="1">
      <alignment vertical="center"/>
    </xf>
    <xf numFmtId="179" fontId="62" fillId="0" borderId="0" xfId="182" quotePrefix="1" applyNumberFormat="1" applyFont="1" applyAlignment="1">
      <alignment horizontal="right" vertical="center"/>
    </xf>
    <xf numFmtId="0" fontId="5" fillId="0" borderId="20" xfId="182" applyNumberFormat="1" applyFont="1" applyBorder="1" applyAlignment="1">
      <alignment horizontal="left" vertical="center" indent="1"/>
    </xf>
    <xf numFmtId="179" fontId="44" fillId="0" borderId="0" xfId="182" quotePrefix="1" applyNumberFormat="1" applyFont="1" applyAlignment="1">
      <alignment horizontal="right" vertical="center"/>
    </xf>
    <xf numFmtId="0" fontId="6" fillId="0" borderId="0" xfId="182" applyNumberFormat="1" applyAlignment="1">
      <alignment vertical="center"/>
    </xf>
    <xf numFmtId="0" fontId="48" fillId="0" borderId="20" xfId="182" applyNumberFormat="1" applyFont="1" applyBorder="1" applyAlignment="1">
      <alignment horizontal="left" vertical="center" indent="2"/>
    </xf>
    <xf numFmtId="179" fontId="44" fillId="0" borderId="0" xfId="182" applyNumberFormat="1" applyFont="1" applyAlignment="1">
      <alignment horizontal="right" vertical="center"/>
    </xf>
    <xf numFmtId="0" fontId="5" fillId="0" borderId="20" xfId="182" applyNumberFormat="1" applyFont="1" applyBorder="1" applyAlignment="1">
      <alignment horizontal="left" vertical="center" indent="2"/>
    </xf>
    <xf numFmtId="0" fontId="41" fillId="0" borderId="39" xfId="182" applyNumberFormat="1" applyFont="1" applyBorder="1" applyAlignment="1">
      <alignment vertical="center"/>
    </xf>
    <xf numFmtId="179" fontId="62" fillId="0" borderId="40" xfId="182" quotePrefix="1" applyNumberFormat="1" applyFont="1" applyBorder="1" applyAlignment="1">
      <alignment horizontal="right" vertical="center"/>
    </xf>
    <xf numFmtId="179" fontId="44" fillId="0" borderId="26" xfId="182" quotePrefix="1" applyNumberFormat="1" applyFont="1" applyBorder="1" applyAlignment="1">
      <alignment horizontal="right" vertical="center"/>
    </xf>
    <xf numFmtId="0" fontId="5" fillId="0" borderId="22" xfId="98" applyNumberFormat="1" applyFont="1" applyBorder="1" applyAlignment="1">
      <alignment vertical="center"/>
    </xf>
    <xf numFmtId="0" fontId="5" fillId="0" borderId="0" xfId="98" applyNumberFormat="1" applyFont="1" applyAlignment="1">
      <alignment vertical="center"/>
    </xf>
    <xf numFmtId="0" fontId="5" fillId="0" borderId="22" xfId="98" applyNumberFormat="1" applyFont="1" applyBorder="1" applyAlignment="1">
      <alignment vertical="center" wrapText="1"/>
    </xf>
    <xf numFmtId="0" fontId="5" fillId="0" borderId="0" xfId="98" applyNumberFormat="1" applyFont="1" applyAlignment="1"/>
    <xf numFmtId="0" fontId="5" fillId="0" borderId="0" xfId="98" applyNumberFormat="1" applyFont="1" applyBorder="1" applyAlignment="1">
      <alignment vertical="center" wrapText="1"/>
    </xf>
    <xf numFmtId="0" fontId="5" fillId="0" borderId="0" xfId="182" applyNumberFormat="1" applyFont="1" applyAlignment="1">
      <alignment horizontal="right" vertical="center"/>
    </xf>
    <xf numFmtId="0" fontId="41" fillId="0" borderId="0" xfId="182" applyNumberFormat="1" applyFont="1" applyAlignment="1">
      <alignment vertical="center"/>
    </xf>
    <xf numFmtId="0" fontId="5" fillId="0" borderId="0" xfId="182" applyNumberFormat="1" applyFont="1" applyAlignment="1">
      <alignment horizontal="left" vertical="center" indent="1"/>
    </xf>
    <xf numFmtId="0" fontId="5" fillId="0" borderId="0" xfId="182" applyNumberFormat="1" applyFont="1" applyAlignment="1">
      <alignment horizontal="left" vertical="center"/>
    </xf>
    <xf numFmtId="0" fontId="44" fillId="0" borderId="0" xfId="182" applyNumberFormat="1" applyFont="1" applyAlignment="1">
      <alignment horizontal="right" vertical="center"/>
    </xf>
    <xf numFmtId="0" fontId="44" fillId="0" borderId="0" xfId="182" applyNumberFormat="1" applyFont="1" applyAlignment="1">
      <alignment horizontal="right"/>
    </xf>
    <xf numFmtId="0" fontId="44" fillId="0" borderId="58" xfId="182" applyNumberFormat="1" applyFont="1" applyBorder="1" applyAlignment="1">
      <alignment horizontal="center" vertical="center"/>
    </xf>
    <xf numFmtId="0" fontId="5" fillId="0" borderId="15" xfId="182" applyNumberFormat="1" applyFont="1" applyBorder="1" applyAlignment="1">
      <alignment horizontal="center" vertical="center"/>
    </xf>
    <xf numFmtId="0" fontId="63" fillId="0" borderId="15" xfId="182" applyNumberFormat="1" applyFont="1" applyBorder="1" applyAlignment="1">
      <alignment horizontal="center" vertical="center" wrapText="1"/>
    </xf>
    <xf numFmtId="0" fontId="63" fillId="0" borderId="17" xfId="182" applyNumberFormat="1" applyFont="1" applyBorder="1" applyAlignment="1">
      <alignment horizontal="center" vertical="center" wrapText="1"/>
    </xf>
    <xf numFmtId="0" fontId="44" fillId="0" borderId="59" xfId="182" applyNumberFormat="1" applyFont="1" applyBorder="1" applyAlignment="1">
      <alignment horizontal="center" vertical="center"/>
    </xf>
    <xf numFmtId="179" fontId="44" fillId="0" borderId="40" xfId="98" quotePrefix="1" applyNumberFormat="1" applyFont="1" applyFill="1" applyBorder="1" applyAlignment="1">
      <alignment horizontal="right" vertical="center"/>
    </xf>
    <xf numFmtId="178" fontId="44" fillId="0" borderId="40" xfId="98" quotePrefix="1" applyNumberFormat="1" applyFont="1" applyFill="1" applyBorder="1" applyAlignment="1">
      <alignment horizontal="right" vertical="center"/>
    </xf>
    <xf numFmtId="178" fontId="44" fillId="0" borderId="0" xfId="98" quotePrefix="1" applyNumberFormat="1" applyFont="1" applyFill="1" applyBorder="1" applyAlignment="1">
      <alignment horizontal="right" vertical="center"/>
    </xf>
    <xf numFmtId="0" fontId="44" fillId="0" borderId="67" xfId="182" applyNumberFormat="1" applyFont="1" applyBorder="1" applyAlignment="1">
      <alignment horizontal="center" vertical="center"/>
    </xf>
    <xf numFmtId="179" fontId="44" fillId="0" borderId="51" xfId="98" quotePrefix="1" applyNumberFormat="1" applyFont="1" applyFill="1" applyBorder="1" applyAlignment="1">
      <alignment horizontal="right" vertical="center"/>
    </xf>
    <xf numFmtId="178" fontId="44" fillId="0" borderId="51" xfId="98" quotePrefix="1" applyNumberFormat="1" applyFont="1" applyFill="1" applyBorder="1" applyAlignment="1">
      <alignment horizontal="right" vertical="center"/>
    </xf>
    <xf numFmtId="0" fontId="44" fillId="0" borderId="68" xfId="182" applyNumberFormat="1" applyFont="1" applyBorder="1" applyAlignment="1">
      <alignment horizontal="center" vertical="center"/>
    </xf>
    <xf numFmtId="179" fontId="44" fillId="0" borderId="0" xfId="98" quotePrefix="1" applyNumberFormat="1" applyFont="1" applyFill="1" applyBorder="1" applyAlignment="1">
      <alignment horizontal="right" vertical="center"/>
    </xf>
    <xf numFmtId="179" fontId="44" fillId="0" borderId="69" xfId="98" quotePrefix="1" applyNumberFormat="1" applyFont="1" applyFill="1" applyBorder="1" applyAlignment="1">
      <alignment horizontal="right" vertical="center"/>
    </xf>
    <xf numFmtId="179" fontId="44" fillId="0" borderId="70" xfId="98" applyNumberFormat="1" applyFont="1" applyFill="1" applyBorder="1" applyAlignment="1">
      <alignment horizontal="right" vertical="center"/>
    </xf>
    <xf numFmtId="178" fontId="44" fillId="0" borderId="51" xfId="98" applyNumberFormat="1" applyFont="1" applyFill="1" applyBorder="1" applyAlignment="1">
      <alignment horizontal="right" vertical="center"/>
    </xf>
    <xf numFmtId="179" fontId="44" fillId="0" borderId="51" xfId="98" applyNumberFormat="1" applyFont="1" applyFill="1" applyBorder="1" applyAlignment="1">
      <alignment horizontal="right" vertical="center"/>
    </xf>
    <xf numFmtId="179" fontId="44" fillId="0" borderId="0" xfId="98" applyNumberFormat="1" applyFont="1" applyFill="1" applyBorder="1" applyAlignment="1">
      <alignment horizontal="right" vertical="center"/>
    </xf>
    <xf numFmtId="179" fontId="44" fillId="0" borderId="25" xfId="98" applyNumberFormat="1" applyFont="1" applyFill="1" applyBorder="1" applyAlignment="1">
      <alignment horizontal="right" vertical="center"/>
    </xf>
    <xf numFmtId="178" fontId="44" fillId="0" borderId="25" xfId="98" applyNumberFormat="1" applyFont="1" applyFill="1" applyBorder="1" applyAlignment="1">
      <alignment horizontal="right" vertical="center"/>
    </xf>
    <xf numFmtId="0" fontId="52" fillId="0" borderId="22" xfId="182" applyNumberFormat="1" applyFont="1" applyBorder="1" applyAlignment="1">
      <alignment vertical="center"/>
    </xf>
    <xf numFmtId="0" fontId="65" fillId="0" borderId="22" xfId="182" quotePrefix="1" applyNumberFormat="1" applyFont="1" applyBorder="1" applyAlignment="1">
      <alignment horizontal="right" vertical="center"/>
    </xf>
    <xf numFmtId="0" fontId="44" fillId="0" borderId="22" xfId="182" quotePrefix="1" applyNumberFormat="1" applyFont="1" applyBorder="1" applyAlignment="1">
      <alignment horizontal="right" vertical="center"/>
    </xf>
    <xf numFmtId="0" fontId="66" fillId="0" borderId="0" xfId="182" applyNumberFormat="1" applyFont="1" applyAlignment="1">
      <alignment vertical="center"/>
    </xf>
    <xf numFmtId="0" fontId="41" fillId="0" borderId="0" xfId="269" applyNumberFormat="1" applyFont="1" applyAlignment="1">
      <alignment horizontal="left" vertical="center"/>
    </xf>
    <xf numFmtId="0" fontId="67" fillId="0" borderId="0" xfId="269" applyNumberFormat="1" applyFont="1" applyAlignment="1">
      <alignment horizontal="left" vertical="center"/>
    </xf>
    <xf numFmtId="0" fontId="45" fillId="0" borderId="1" xfId="269" applyNumberFormat="1" applyFont="1" applyBorder="1" applyAlignment="1">
      <alignment horizontal="center" vertical="center" wrapText="1"/>
    </xf>
    <xf numFmtId="0" fontId="45" fillId="0" borderId="16" xfId="269" applyNumberFormat="1" applyFont="1" applyBorder="1" applyAlignment="1">
      <alignment horizontal="center" vertical="center" wrapText="1"/>
    </xf>
    <xf numFmtId="0" fontId="68" fillId="0" borderId="27" xfId="269" applyNumberFormat="1" applyFont="1" applyBorder="1" applyAlignment="1">
      <alignment horizontal="center" vertical="center" wrapText="1"/>
    </xf>
    <xf numFmtId="0" fontId="45" fillId="0" borderId="15" xfId="269" applyNumberFormat="1" applyFont="1" applyBorder="1" applyAlignment="1">
      <alignment horizontal="center" vertical="center" wrapText="1"/>
    </xf>
    <xf numFmtId="0" fontId="68" fillId="0" borderId="26" xfId="269" applyNumberFormat="1" applyFont="1" applyBorder="1" applyAlignment="1">
      <alignment horizontal="center" vertical="center" wrapText="1"/>
    </xf>
    <xf numFmtId="0" fontId="61" fillId="0" borderId="22" xfId="269" applyNumberFormat="1" applyFont="1" applyBorder="1" applyAlignment="1">
      <alignment horizontal="left" vertical="center" wrapText="1" indent="1"/>
    </xf>
    <xf numFmtId="0" fontId="61" fillId="0" borderId="21" xfId="269" applyNumberFormat="1" applyFont="1" applyBorder="1" applyAlignment="1">
      <alignment horizontal="left" vertical="center" wrapText="1" indent="1"/>
    </xf>
    <xf numFmtId="179" fontId="61" fillId="0" borderId="0" xfId="269" applyNumberFormat="1" applyFont="1" applyAlignment="1">
      <alignment vertical="center"/>
    </xf>
    <xf numFmtId="179" fontId="69" fillId="0" borderId="0" xfId="269" applyNumberFormat="1" applyFont="1" applyAlignment="1">
      <alignment vertical="center"/>
    </xf>
    <xf numFmtId="0" fontId="61" fillId="0" borderId="0" xfId="269" applyNumberFormat="1" applyFont="1" applyAlignment="1">
      <alignment horizontal="left" vertical="center" wrapText="1" indent="1"/>
    </xf>
    <xf numFmtId="0" fontId="61" fillId="0" borderId="20" xfId="269" applyNumberFormat="1" applyFont="1" applyBorder="1" applyAlignment="1">
      <alignment horizontal="left" vertical="center" wrapText="1" indent="1"/>
    </xf>
    <xf numFmtId="0" fontId="61" fillId="0" borderId="20" xfId="269" applyNumberFormat="1" applyFont="1" applyBorder="1" applyAlignment="1">
      <alignment horizontal="left" vertical="center" indent="1" shrinkToFit="1"/>
    </xf>
    <xf numFmtId="0" fontId="19" fillId="0" borderId="0" xfId="269" applyNumberFormat="1" applyFont="1" applyAlignment="1">
      <alignment vertical="center"/>
    </xf>
    <xf numFmtId="0" fontId="40" fillId="0" borderId="25" xfId="269" applyNumberFormat="1" applyFont="1" applyBorder="1" applyAlignment="1">
      <alignment vertical="center"/>
    </xf>
    <xf numFmtId="0" fontId="61" fillId="0" borderId="24" xfId="269" applyNumberFormat="1" applyFont="1" applyBorder="1" applyAlignment="1">
      <alignment horizontal="left" vertical="center" wrapText="1" indent="1"/>
    </xf>
    <xf numFmtId="179" fontId="61" fillId="0" borderId="26" xfId="269" applyNumberFormat="1" applyFont="1" applyBorder="1" applyAlignment="1">
      <alignment vertical="center"/>
    </xf>
    <xf numFmtId="179" fontId="61" fillId="0" borderId="25" xfId="269" applyNumberFormat="1" applyFont="1" applyBorder="1" applyAlignment="1">
      <alignment vertical="center"/>
    </xf>
    <xf numFmtId="179" fontId="69" fillId="0" borderId="25" xfId="269" applyNumberFormat="1" applyFont="1" applyBorder="1" applyAlignment="1">
      <alignment vertical="center"/>
    </xf>
    <xf numFmtId="179" fontId="61" fillId="0" borderId="22" xfId="269" applyNumberFormat="1" applyFont="1" applyBorder="1" applyAlignment="1">
      <alignment vertical="center"/>
    </xf>
    <xf numFmtId="179" fontId="69" fillId="0" borderId="22" xfId="269" applyNumberFormat="1" applyFont="1" applyBorder="1" applyAlignment="1">
      <alignment vertical="center"/>
    </xf>
    <xf numFmtId="179" fontId="61" fillId="0" borderId="23" xfId="269" applyNumberFormat="1" applyFont="1" applyBorder="1" applyAlignment="1">
      <alignment vertical="center"/>
    </xf>
    <xf numFmtId="0" fontId="6" fillId="0" borderId="0" xfId="269" applyNumberFormat="1" applyFont="1" applyAlignment="1">
      <alignment horizontal="left" vertical="center" indent="1"/>
    </xf>
    <xf numFmtId="0" fontId="6" fillId="0" borderId="20" xfId="269" applyNumberFormat="1" applyFont="1" applyBorder="1" applyAlignment="1">
      <alignment horizontal="left" vertical="center" indent="1"/>
    </xf>
    <xf numFmtId="179" fontId="6" fillId="0" borderId="0" xfId="269" applyNumberFormat="1" applyFont="1" applyAlignment="1">
      <alignment vertical="center"/>
    </xf>
    <xf numFmtId="0" fontId="53" fillId="0" borderId="25" xfId="269" applyNumberFormat="1" applyFont="1" applyBorder="1" applyAlignment="1">
      <alignment horizontal="left" vertical="center" indent="1"/>
    </xf>
    <xf numFmtId="0" fontId="53" fillId="0" borderId="24" xfId="269" applyNumberFormat="1" applyFont="1" applyBorder="1" applyAlignment="1">
      <alignment vertical="center"/>
    </xf>
    <xf numFmtId="179" fontId="53" fillId="0" borderId="25" xfId="269" applyNumberFormat="1" applyFont="1" applyBorder="1" applyAlignment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179" fontId="5" fillId="0" borderId="0" xfId="2" applyNumberFormat="1" applyFont="1" applyFill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horizontal="left" vertical="center" indent="1"/>
    </xf>
    <xf numFmtId="179" fontId="5" fillId="0" borderId="25" xfId="2" applyNumberFormat="1" applyFont="1" applyFill="1" applyBorder="1" applyAlignment="1" applyProtection="1">
      <alignment vertical="center"/>
    </xf>
    <xf numFmtId="0" fontId="40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17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Alignment="1" applyProtection="1">
      <alignment vertical="center" wrapText="1"/>
    </xf>
    <xf numFmtId="0" fontId="5" fillId="0" borderId="20" xfId="2" applyNumberFormat="1" applyFont="1" applyFill="1" applyBorder="1" applyAlignment="1" applyProtection="1">
      <alignment horizontal="center" vertical="center"/>
    </xf>
    <xf numFmtId="179" fontId="70" fillId="0" borderId="0" xfId="2" applyNumberFormat="1" applyFont="1" applyFill="1" applyBorder="1" applyAlignment="1" applyProtection="1">
      <alignment horizontal="center" vertical="center"/>
    </xf>
    <xf numFmtId="0" fontId="70" fillId="0" borderId="0" xfId="2" applyNumberFormat="1" applyFont="1" applyFill="1" applyAlignment="1" applyProtection="1">
      <alignment vertical="center"/>
    </xf>
    <xf numFmtId="0" fontId="5" fillId="0" borderId="39" xfId="2" applyNumberFormat="1" applyFont="1" applyFill="1" applyBorder="1" applyAlignment="1" applyProtection="1">
      <alignment horizontal="center" vertical="center"/>
    </xf>
    <xf numFmtId="179" fontId="5" fillId="0" borderId="40" xfId="2" applyNumberFormat="1" applyFont="1" applyFill="1" applyBorder="1" applyAlignment="1" applyProtection="1">
      <alignment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179" fontId="5" fillId="0" borderId="51" xfId="2" quotePrefix="1" applyNumberFormat="1" applyFont="1" applyFill="1" applyBorder="1" applyAlignment="1" applyProtection="1">
      <alignment horizontal="right" vertical="center"/>
    </xf>
    <xf numFmtId="179" fontId="5" fillId="0" borderId="0" xfId="2" quotePrefix="1" applyNumberFormat="1" applyFont="1" applyFill="1" applyBorder="1" applyAlignment="1" applyProtection="1">
      <alignment horizontal="right" vertical="center"/>
    </xf>
    <xf numFmtId="179" fontId="5" fillId="0" borderId="0" xfId="2" applyNumberFormat="1" applyFont="1" applyFill="1" applyBorder="1" applyAlignment="1" applyProtection="1">
      <alignment horizontal="right" vertical="center"/>
    </xf>
    <xf numFmtId="179" fontId="5" fillId="0" borderId="51" xfId="2" applyNumberFormat="1" applyFont="1" applyFill="1" applyBorder="1" applyAlignment="1" applyProtection="1">
      <alignment horizontal="right" vertical="center"/>
    </xf>
    <xf numFmtId="179" fontId="49" fillId="0" borderId="1" xfId="2" applyNumberFormat="1" applyFont="1" applyFill="1" applyBorder="1" applyAlignment="1" applyProtection="1">
      <alignment vertical="center"/>
    </xf>
    <xf numFmtId="179" fontId="49" fillId="0" borderId="0" xfId="2" applyNumberFormat="1" applyFont="1" applyFill="1" applyBorder="1" applyAlignment="1" applyProtection="1">
      <alignment vertical="center"/>
    </xf>
    <xf numFmtId="56" fontId="40" fillId="0" borderId="0" xfId="2" applyNumberFormat="1" applyFont="1" applyFill="1" applyAlignment="1" applyProtection="1">
      <alignment vertical="center"/>
    </xf>
    <xf numFmtId="0" fontId="5" fillId="0" borderId="25" xfId="2" applyNumberFormat="1" applyFont="1" applyFill="1" applyBorder="1" applyAlignment="1" applyProtection="1">
      <alignment vertical="center"/>
    </xf>
    <xf numFmtId="0" fontId="5" fillId="0" borderId="25" xfId="2" applyNumberFormat="1" applyFont="1" applyFill="1" applyBorder="1" applyAlignment="1" applyProtection="1">
      <alignment horizontal="right" vertical="center"/>
    </xf>
    <xf numFmtId="0" fontId="5" fillId="0" borderId="25" xfId="2" applyNumberFormat="1" applyFont="1" applyFill="1" applyBorder="1" applyAlignment="1" applyProtection="1">
      <alignment horizontal="right"/>
    </xf>
    <xf numFmtId="0" fontId="5" fillId="0" borderId="39" xfId="2" applyNumberFormat="1" applyFont="1" applyFill="1" applyBorder="1" applyAlignment="1" applyProtection="1">
      <alignment horizontal="left" vertical="center" indent="1"/>
    </xf>
    <xf numFmtId="0" fontId="5" fillId="0" borderId="59" xfId="2" applyNumberFormat="1" applyFont="1" applyFill="1" applyBorder="1" applyAlignment="1" applyProtection="1">
      <alignment horizontal="left" vertical="center" indent="1"/>
    </xf>
    <xf numFmtId="0" fontId="5" fillId="0" borderId="52" xfId="2" applyNumberFormat="1" applyFont="1" applyFill="1" applyBorder="1" applyAlignment="1" applyProtection="1">
      <alignment horizontal="left" vertical="center" indent="1"/>
    </xf>
    <xf numFmtId="179" fontId="5" fillId="0" borderId="51" xfId="2" applyNumberFormat="1" applyFont="1" applyFill="1" applyBorder="1" applyAlignment="1" applyProtection="1">
      <alignment vertical="center"/>
    </xf>
    <xf numFmtId="189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67" xfId="2" applyNumberFormat="1" applyFont="1" applyFill="1" applyBorder="1" applyAlignment="1" applyProtection="1">
      <alignment horizontal="left" vertical="center" indent="1"/>
    </xf>
    <xf numFmtId="189" fontId="5" fillId="0" borderId="51" xfId="2" quotePrefix="1" applyNumberFormat="1" applyFont="1" applyFill="1" applyBorder="1" applyAlignment="1" applyProtection="1">
      <alignment horizontal="right" vertical="center"/>
    </xf>
    <xf numFmtId="179" fontId="5" fillId="0" borderId="0" xfId="2" quotePrefix="1" applyNumberFormat="1" applyFont="1" applyFill="1" applyAlignment="1" applyProtection="1">
      <alignment horizontal="right" vertical="center"/>
    </xf>
    <xf numFmtId="0" fontId="5" fillId="0" borderId="22" xfId="2" applyNumberFormat="1" applyFont="1" applyFill="1" applyBorder="1" applyAlignment="1" applyProtection="1">
      <alignment vertical="center"/>
    </xf>
    <xf numFmtId="0" fontId="49" fillId="0" borderId="21" xfId="2" applyNumberFormat="1" applyFont="1" applyFill="1" applyBorder="1" applyAlignment="1" applyProtection="1">
      <alignment horizontal="center" vertical="center"/>
    </xf>
    <xf numFmtId="179" fontId="49" fillId="0" borderId="22" xfId="2" applyNumberFormat="1" applyFont="1" applyFill="1" applyBorder="1" applyAlignment="1" applyProtection="1">
      <alignment vertical="center"/>
    </xf>
    <xf numFmtId="179" fontId="49" fillId="0" borderId="21" xfId="2" applyNumberFormat="1" applyFont="1" applyFill="1" applyBorder="1" applyAlignment="1" applyProtection="1">
      <alignment vertical="center"/>
    </xf>
    <xf numFmtId="0" fontId="5" fillId="0" borderId="71" xfId="2" applyNumberFormat="1" applyFont="1" applyFill="1" applyBorder="1" applyAlignment="1" applyProtection="1">
      <alignment vertical="center"/>
    </xf>
    <xf numFmtId="0" fontId="49" fillId="0" borderId="72" xfId="2" applyNumberFormat="1" applyFont="1" applyFill="1" applyBorder="1" applyAlignment="1" applyProtection="1">
      <alignment horizontal="center" vertical="center"/>
    </xf>
    <xf numFmtId="189" fontId="49" fillId="0" borderId="71" xfId="2" quotePrefix="1" applyNumberFormat="1" applyFont="1" applyFill="1" applyBorder="1" applyAlignment="1" applyProtection="1">
      <alignment horizontal="right" vertical="center"/>
    </xf>
    <xf numFmtId="0" fontId="5" fillId="0" borderId="73" xfId="2" applyNumberFormat="1" applyFont="1" applyFill="1" applyBorder="1" applyAlignment="1" applyProtection="1">
      <alignment vertical="center"/>
    </xf>
    <xf numFmtId="179" fontId="5" fillId="0" borderId="74" xfId="2" applyNumberFormat="1" applyFont="1" applyFill="1" applyBorder="1" applyAlignment="1" applyProtection="1">
      <alignment vertical="center"/>
    </xf>
    <xf numFmtId="179" fontId="5" fillId="0" borderId="24" xfId="2" applyNumberFormat="1" applyFont="1" applyFill="1" applyBorder="1" applyAlignment="1" applyProtection="1">
      <alignment vertical="center"/>
    </xf>
    <xf numFmtId="0" fontId="40" fillId="0" borderId="0" xfId="2" applyNumberFormat="1" applyFont="1" applyFill="1" applyBorder="1" applyAlignment="1" applyProtection="1">
      <alignment vertical="center"/>
    </xf>
    <xf numFmtId="0" fontId="41" fillId="0" borderId="15" xfId="2" applyNumberFormat="1" applyFont="1" applyFill="1" applyBorder="1" applyAlignment="1" applyProtection="1">
      <alignment horizontal="center" vertical="center"/>
    </xf>
    <xf numFmtId="0" fontId="41" fillId="0" borderId="25" xfId="2" applyNumberFormat="1" applyFont="1" applyFill="1" applyBorder="1" applyAlignment="1" applyProtection="1">
      <alignment horizontal="center" vertical="center"/>
    </xf>
    <xf numFmtId="179" fontId="5" fillId="0" borderId="23" xfId="2" applyNumberFormat="1" applyFont="1" applyFill="1" applyBorder="1" applyAlignment="1" applyProtection="1">
      <alignment vertical="center"/>
    </xf>
    <xf numFmtId="179" fontId="41" fillId="0" borderId="0" xfId="2" applyNumberFormat="1" applyFont="1" applyFill="1" applyBorder="1" applyAlignment="1" applyProtection="1">
      <alignment vertical="center"/>
    </xf>
    <xf numFmtId="179" fontId="5" fillId="0" borderId="26" xfId="2" applyNumberFormat="1" applyFont="1" applyFill="1" applyBorder="1" applyAlignment="1" applyProtection="1">
      <alignment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0" fontId="5" fillId="0" borderId="22" xfId="269" applyNumberFormat="1" applyFont="1" applyBorder="1" applyAlignment="1">
      <alignment horizontal="left" vertical="center" indent="1"/>
    </xf>
    <xf numFmtId="0" fontId="5" fillId="0" borderId="27" xfId="269" applyNumberFormat="1" applyFont="1" applyBorder="1" applyAlignment="1">
      <alignment horizontal="center" vertical="center"/>
    </xf>
    <xf numFmtId="57" fontId="5" fillId="0" borderId="0" xfId="269" quotePrefix="1" applyNumberFormat="1" applyFont="1" applyAlignment="1">
      <alignment horizontal="left" vertical="center"/>
    </xf>
    <xf numFmtId="0" fontId="5" fillId="0" borderId="23" xfId="269" applyNumberFormat="1" applyFont="1" applyBorder="1" applyAlignment="1">
      <alignment horizontal="center" vertical="center"/>
    </xf>
    <xf numFmtId="0" fontId="52" fillId="0" borderId="23" xfId="269" applyNumberFormat="1" applyFont="1" applyBorder="1" applyAlignment="1">
      <alignment horizontal="center" vertical="center"/>
    </xf>
    <xf numFmtId="0" fontId="5" fillId="0" borderId="0" xfId="269" quotePrefix="1" applyNumberFormat="1" applyFont="1" applyAlignment="1">
      <alignment horizontal="left" vertical="center"/>
    </xf>
    <xf numFmtId="0" fontId="5" fillId="0" borderId="28" xfId="269" applyNumberFormat="1" applyFont="1" applyBorder="1" applyAlignment="1">
      <alignment horizontal="center" vertical="center" wrapText="1"/>
    </xf>
    <xf numFmtId="0" fontId="3" fillId="0" borderId="31" xfId="269" applyNumberFormat="1" applyBorder="1" applyAlignment="1">
      <alignment horizontal="center" vertical="center" wrapText="1"/>
    </xf>
    <xf numFmtId="0" fontId="3" fillId="0" borderId="37" xfId="269" applyNumberFormat="1" applyBorder="1" applyAlignment="1">
      <alignment horizontal="center" vertical="center" wrapText="1"/>
    </xf>
    <xf numFmtId="0" fontId="5" fillId="0" borderId="45" xfId="269" applyNumberFormat="1" applyFont="1" applyBorder="1" applyAlignment="1">
      <alignment horizontal="left" vertical="center" indent="1"/>
    </xf>
    <xf numFmtId="0" fontId="5" fillId="0" borderId="29" xfId="269" applyNumberFormat="1" applyFont="1" applyBorder="1" applyAlignment="1">
      <alignment horizontal="left" vertical="center" indent="1"/>
    </xf>
    <xf numFmtId="0" fontId="5" fillId="0" borderId="42" xfId="269" applyNumberFormat="1" applyFont="1" applyBorder="1" applyAlignment="1">
      <alignment horizontal="center" vertical="center"/>
    </xf>
    <xf numFmtId="0" fontId="5" fillId="0" borderId="43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28" xfId="269" applyNumberFormat="1" applyFont="1" applyBorder="1" applyAlignment="1">
      <alignment horizontal="center" vertical="center"/>
    </xf>
    <xf numFmtId="0" fontId="3" fillId="0" borderId="31" xfId="269" applyNumberFormat="1" applyBorder="1" applyAlignment="1">
      <alignment horizontal="center" vertical="center"/>
    </xf>
    <xf numFmtId="0" fontId="3" fillId="0" borderId="37" xfId="269" applyNumberFormat="1" applyBorder="1" applyAlignment="1">
      <alignment horizontal="center" vertical="center"/>
    </xf>
    <xf numFmtId="0" fontId="5" fillId="0" borderId="32" xfId="269" applyNumberFormat="1" applyFont="1" applyBorder="1" applyAlignment="1">
      <alignment horizontal="left" vertical="center" indent="1"/>
    </xf>
    <xf numFmtId="0" fontId="5" fillId="0" borderId="34" xfId="269" applyNumberFormat="1" applyFont="1" applyBorder="1" applyAlignment="1">
      <alignment horizontal="left" vertical="center" indent="1"/>
    </xf>
    <xf numFmtId="0" fontId="5" fillId="0" borderId="35" xfId="269" applyNumberFormat="1" applyFont="1" applyBorder="1" applyAlignment="1">
      <alignment horizontal="left" vertical="center" indent="1"/>
    </xf>
    <xf numFmtId="0" fontId="5" fillId="0" borderId="38" xfId="269" applyNumberFormat="1" applyFont="1" applyBorder="1" applyAlignment="1">
      <alignment horizontal="center" vertical="center"/>
    </xf>
    <xf numFmtId="0" fontId="5" fillId="0" borderId="39" xfId="269" applyNumberFormat="1" applyFont="1" applyBorder="1" applyAlignment="1">
      <alignment horizontal="center" vertical="center"/>
    </xf>
    <xf numFmtId="0" fontId="5" fillId="0" borderId="41" xfId="269" applyNumberFormat="1" applyFont="1" applyBorder="1" applyAlignment="1">
      <alignment horizontal="left" vertical="center" indent="1"/>
    </xf>
    <xf numFmtId="0" fontId="5" fillId="0" borderId="22" xfId="269" applyNumberFormat="1" applyFont="1" applyBorder="1" applyAlignment="1">
      <alignment horizontal="center" vertical="center" wrapText="1"/>
    </xf>
    <xf numFmtId="0" fontId="3" fillId="0" borderId="0" xfId="269" applyNumberFormat="1" applyAlignment="1">
      <alignment horizontal="center" vertical="center"/>
    </xf>
    <xf numFmtId="0" fontId="3" fillId="0" borderId="25" xfId="269" applyNumberFormat="1" applyBorder="1" applyAlignment="1">
      <alignment horizontal="center" vertical="center"/>
    </xf>
    <xf numFmtId="177" fontId="5" fillId="0" borderId="16" xfId="269" applyFont="1" applyBorder="1" applyAlignment="1">
      <alignment horizontal="center" vertical="center"/>
    </xf>
    <xf numFmtId="177" fontId="5" fillId="0" borderId="17" xfId="269" applyFont="1" applyBorder="1" applyAlignment="1">
      <alignment horizontal="center" vertical="center"/>
    </xf>
    <xf numFmtId="0" fontId="1" fillId="0" borderId="1" xfId="268" applyBorder="1" applyAlignment="1">
      <alignment horizontal="center" vertical="center"/>
    </xf>
    <xf numFmtId="0" fontId="1" fillId="0" borderId="16" xfId="268" applyBorder="1" applyAlignment="1">
      <alignment horizontal="center" vertical="center"/>
    </xf>
    <xf numFmtId="177" fontId="5" fillId="0" borderId="1" xfId="269" applyFont="1" applyBorder="1" applyAlignment="1">
      <alignment horizontal="center" vertical="center"/>
    </xf>
    <xf numFmtId="177" fontId="5" fillId="0" borderId="15" xfId="271" applyFont="1" applyBorder="1" applyAlignment="1">
      <alignment horizontal="center" vertical="center"/>
    </xf>
    <xf numFmtId="177" fontId="5" fillId="0" borderId="17" xfId="271" applyFont="1" applyBorder="1" applyAlignment="1">
      <alignment horizontal="center" vertical="center"/>
    </xf>
    <xf numFmtId="177" fontId="5" fillId="0" borderId="21" xfId="271" applyFont="1" applyBorder="1" applyAlignment="1">
      <alignment horizontal="center" vertical="center"/>
    </xf>
    <xf numFmtId="177" fontId="5" fillId="0" borderId="24" xfId="271" applyFont="1" applyBorder="1" applyAlignment="1">
      <alignment horizontal="center" vertical="center"/>
    </xf>
    <xf numFmtId="177" fontId="5" fillId="0" borderId="54" xfId="273" applyFont="1" applyBorder="1" applyAlignment="1">
      <alignment horizontal="center" vertical="center"/>
    </xf>
    <xf numFmtId="177" fontId="5" fillId="0" borderId="37" xfId="273" applyFont="1" applyBorder="1" applyAlignment="1">
      <alignment horizontal="center" vertical="center"/>
    </xf>
    <xf numFmtId="177" fontId="5" fillId="0" borderId="0" xfId="273" applyFont="1" applyAlignment="1">
      <alignment horizontal="center" vertical="center" wrapText="1"/>
    </xf>
    <xf numFmtId="177" fontId="5" fillId="0" borderId="25" xfId="273" applyFont="1" applyBorder="1" applyAlignment="1">
      <alignment horizontal="center" vertical="center"/>
    </xf>
    <xf numFmtId="177" fontId="5" fillId="0" borderId="0" xfId="273" applyFont="1" applyAlignment="1">
      <alignment horizontal="left" vertical="center" wrapText="1" indent="1"/>
    </xf>
    <xf numFmtId="177" fontId="5" fillId="0" borderId="54" xfId="273" applyFont="1" applyBorder="1" applyAlignment="1">
      <alignment horizontal="center" vertical="center" textRotation="255" wrapText="1"/>
    </xf>
    <xf numFmtId="177" fontId="5" fillId="0" borderId="31" xfId="273" applyFont="1" applyBorder="1" applyAlignment="1">
      <alignment horizontal="center" vertical="center" textRotation="255"/>
    </xf>
    <xf numFmtId="177" fontId="5" fillId="0" borderId="50" xfId="273" applyFont="1" applyBorder="1" applyAlignment="1">
      <alignment horizontal="center" vertical="center" textRotation="255"/>
    </xf>
    <xf numFmtId="177" fontId="5" fillId="0" borderId="47" xfId="273" applyFont="1" applyBorder="1" applyAlignment="1">
      <alignment horizontal="center" vertical="center" wrapText="1"/>
    </xf>
    <xf numFmtId="177" fontId="5" fillId="0" borderId="55" xfId="273" applyFont="1" applyBorder="1" applyAlignment="1">
      <alignment horizontal="center" vertical="center"/>
    </xf>
    <xf numFmtId="177" fontId="5" fillId="0" borderId="56" xfId="273" applyFont="1" applyBorder="1" applyAlignment="1">
      <alignment horizontal="center" vertical="center"/>
    </xf>
    <xf numFmtId="177" fontId="5" fillId="0" borderId="0" xfId="273" applyFont="1" applyAlignment="1">
      <alignment horizontal="center" vertical="center"/>
    </xf>
    <xf numFmtId="177" fontId="5" fillId="0" borderId="20" xfId="273" applyFont="1" applyBorder="1" applyAlignment="1">
      <alignment horizontal="center" vertical="center"/>
    </xf>
    <xf numFmtId="177" fontId="5" fillId="0" borderId="51" xfId="273" applyFont="1" applyBorder="1" applyAlignment="1">
      <alignment horizontal="center" vertical="center" wrapText="1"/>
    </xf>
    <xf numFmtId="177" fontId="5" fillId="0" borderId="52" xfId="273" applyFont="1" applyBorder="1" applyAlignment="1">
      <alignment horizontal="center" vertical="center"/>
    </xf>
    <xf numFmtId="177" fontId="41" fillId="0" borderId="53" xfId="273" applyFont="1" applyBorder="1" applyAlignment="1">
      <alignment horizontal="center" vertical="center"/>
    </xf>
    <xf numFmtId="177" fontId="41" fillId="0" borderId="57" xfId="273" applyFont="1" applyBorder="1" applyAlignment="1">
      <alignment horizontal="center" vertical="center"/>
    </xf>
    <xf numFmtId="177" fontId="5" fillId="0" borderId="22" xfId="273" applyFont="1" applyBorder="1" applyAlignment="1">
      <alignment horizontal="center" vertical="center"/>
    </xf>
    <xf numFmtId="177" fontId="5" fillId="0" borderId="21" xfId="273" applyFont="1" applyBorder="1" applyAlignment="1">
      <alignment horizontal="center" vertical="center"/>
    </xf>
    <xf numFmtId="177" fontId="5" fillId="0" borderId="28" xfId="273" applyFont="1" applyBorder="1" applyAlignment="1">
      <alignment horizontal="center" vertical="center" textRotation="255" wrapText="1"/>
    </xf>
    <xf numFmtId="177" fontId="5" fillId="0" borderId="31" xfId="273" applyFont="1" applyBorder="1" applyAlignment="1">
      <alignment horizontal="center" vertical="center" textRotation="255" wrapText="1"/>
    </xf>
    <xf numFmtId="177" fontId="5" fillId="0" borderId="50" xfId="273" applyFont="1" applyBorder="1" applyAlignment="1">
      <alignment horizontal="center" vertical="center" textRotation="255" wrapText="1"/>
    </xf>
    <xf numFmtId="177" fontId="5" fillId="0" borderId="22" xfId="273" applyFont="1" applyBorder="1" applyAlignment="1">
      <alignment horizontal="left" vertical="center" indent="1"/>
    </xf>
    <xf numFmtId="177" fontId="5" fillId="0" borderId="21" xfId="273" applyFont="1" applyBorder="1" applyAlignment="1">
      <alignment horizontal="left" vertical="center" indent="1"/>
    </xf>
    <xf numFmtId="177" fontId="5" fillId="0" borderId="0" xfId="273" applyFont="1" applyAlignment="1">
      <alignment horizontal="left" vertical="center" indent="1"/>
    </xf>
    <xf numFmtId="177" fontId="5" fillId="0" borderId="20" xfId="273" applyFont="1" applyBorder="1" applyAlignment="1">
      <alignment horizontal="left" vertical="center" indent="1"/>
    </xf>
    <xf numFmtId="177" fontId="5" fillId="0" borderId="51" xfId="273" applyFont="1" applyBorder="1" applyAlignment="1">
      <alignment horizontal="center" vertical="center"/>
    </xf>
    <xf numFmtId="177" fontId="5" fillId="0" borderId="16" xfId="182" applyFont="1" applyBorder="1" applyAlignment="1">
      <alignment horizontal="center" vertical="center"/>
    </xf>
    <xf numFmtId="177" fontId="5" fillId="0" borderId="15" xfId="182" applyFont="1" applyBorder="1" applyAlignment="1">
      <alignment horizontal="center" vertical="center"/>
    </xf>
    <xf numFmtId="177" fontId="5" fillId="0" borderId="17" xfId="182" applyFont="1" applyBorder="1" applyAlignment="1">
      <alignment horizontal="center" vertical="center"/>
    </xf>
    <xf numFmtId="177" fontId="5" fillId="0" borderId="1" xfId="182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left" vertical="center" indent="1"/>
    </xf>
    <xf numFmtId="0" fontId="5" fillId="0" borderId="21" xfId="269" applyNumberFormat="1" applyFont="1" applyBorder="1" applyAlignment="1">
      <alignment horizontal="center" vertical="center" wrapText="1"/>
    </xf>
    <xf numFmtId="0" fontId="5" fillId="0" borderId="24" xfId="269" applyNumberFormat="1" applyFont="1" applyBorder="1" applyAlignment="1">
      <alignment horizontal="center" vertical="center" wrapText="1"/>
    </xf>
    <xf numFmtId="0" fontId="5" fillId="0" borderId="17" xfId="269" applyNumberFormat="1" applyFont="1" applyBorder="1" applyAlignment="1">
      <alignment horizontal="center" vertical="center"/>
    </xf>
    <xf numFmtId="0" fontId="5" fillId="0" borderId="49" xfId="269" applyNumberFormat="1" applyFont="1" applyBorder="1" applyAlignment="1">
      <alignment horizontal="center" vertical="center" wrapText="1"/>
    </xf>
    <xf numFmtId="0" fontId="5" fillId="0" borderId="58" xfId="269" applyNumberFormat="1" applyFont="1" applyBorder="1" applyAlignment="1">
      <alignment horizontal="center" vertical="center" wrapText="1"/>
    </xf>
    <xf numFmtId="0" fontId="5" fillId="0" borderId="27" xfId="269" applyNumberFormat="1" applyFont="1" applyBorder="1" applyAlignment="1">
      <alignment horizontal="center" vertical="center" wrapText="1"/>
    </xf>
    <xf numFmtId="0" fontId="5" fillId="0" borderId="26" xfId="269" applyNumberFormat="1" applyFont="1" applyBorder="1" applyAlignment="1">
      <alignment horizontal="center" vertical="center" wrapText="1"/>
    </xf>
    <xf numFmtId="0" fontId="5" fillId="0" borderId="21" xfId="2" applyNumberFormat="1" applyFont="1" applyBorder="1" applyAlignment="1">
      <alignment horizontal="center" vertical="center"/>
    </xf>
    <xf numFmtId="0" fontId="5" fillId="0" borderId="20" xfId="2" applyNumberFormat="1" applyFont="1" applyBorder="1" applyAlignment="1">
      <alignment horizontal="center" vertical="center"/>
    </xf>
    <xf numFmtId="0" fontId="5" fillId="0" borderId="24" xfId="2" applyNumberFormat="1" applyFont="1" applyBorder="1" applyAlignment="1">
      <alignment horizontal="center" vertical="center"/>
    </xf>
    <xf numFmtId="0" fontId="5" fillId="0" borderId="17" xfId="2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16" xfId="2" applyNumberFormat="1" applyFont="1" applyBorder="1" applyAlignment="1">
      <alignment horizontal="center" vertical="center"/>
    </xf>
    <xf numFmtId="0" fontId="5" fillId="0" borderId="27" xfId="2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center" vertical="center" wrapText="1"/>
    </xf>
    <xf numFmtId="0" fontId="41" fillId="0" borderId="49" xfId="2" applyNumberFormat="1" applyFont="1" applyBorder="1" applyAlignment="1">
      <alignment horizontal="center" vertical="center" wrapText="1"/>
    </xf>
    <xf numFmtId="0" fontId="41" fillId="0" borderId="58" xfId="2" applyNumberFormat="1" applyFont="1" applyBorder="1" applyAlignment="1">
      <alignment horizontal="center" vertical="center" wrapText="1"/>
    </xf>
    <xf numFmtId="0" fontId="5" fillId="0" borderId="23" xfId="2" applyNumberFormat="1" applyFont="1" applyBorder="1" applyAlignment="1">
      <alignment horizontal="center" vertical="center" wrapText="1"/>
    </xf>
    <xf numFmtId="0" fontId="5" fillId="0" borderId="26" xfId="2" applyNumberFormat="1" applyFont="1" applyBorder="1" applyAlignment="1">
      <alignment horizontal="center" vertical="center" wrapText="1"/>
    </xf>
    <xf numFmtId="0" fontId="5" fillId="0" borderId="25" xfId="2" quotePrefix="1" applyNumberFormat="1" applyFont="1" applyBorder="1" applyAlignment="1">
      <alignment horizontal="left" vertical="center" indent="1"/>
    </xf>
    <xf numFmtId="0" fontId="5" fillId="0" borderId="25" xfId="2" applyNumberFormat="1" applyFont="1" applyBorder="1" applyAlignment="1">
      <alignment horizontal="left" vertical="center" indent="1"/>
    </xf>
    <xf numFmtId="0" fontId="5" fillId="0" borderId="49" xfId="2" applyNumberFormat="1" applyFont="1" applyBorder="1" applyAlignment="1">
      <alignment horizontal="center" vertical="center"/>
    </xf>
    <xf numFmtId="0" fontId="5" fillId="0" borderId="59" xfId="2" applyNumberFormat="1" applyFont="1" applyBorder="1" applyAlignment="1">
      <alignment horizontal="center" vertical="center"/>
    </xf>
    <xf numFmtId="0" fontId="5" fillId="0" borderId="58" xfId="2" applyNumberFormat="1" applyFont="1" applyBorder="1" applyAlignment="1">
      <alignment horizontal="center" vertical="center"/>
    </xf>
    <xf numFmtId="0" fontId="5" fillId="0" borderId="49" xfId="2" applyNumberFormat="1" applyFont="1" applyBorder="1" applyAlignment="1">
      <alignment horizontal="center" vertical="center" wrapText="1"/>
    </xf>
    <xf numFmtId="0" fontId="5" fillId="0" borderId="59" xfId="2" applyNumberFormat="1" applyFont="1" applyBorder="1" applyAlignment="1">
      <alignment horizontal="center" vertical="center" wrapText="1"/>
    </xf>
    <xf numFmtId="0" fontId="5" fillId="0" borderId="58" xfId="2" applyNumberFormat="1" applyFont="1" applyBorder="1" applyAlignment="1">
      <alignment horizontal="center" vertical="center" wrapText="1"/>
    </xf>
    <xf numFmtId="0" fontId="6" fillId="0" borderId="49" xfId="2" applyNumberFormat="1" applyFont="1" applyBorder="1" applyAlignment="1">
      <alignment horizontal="center" vertical="center" wrapText="1"/>
    </xf>
    <xf numFmtId="0" fontId="6" fillId="0" borderId="59" xfId="2" applyNumberFormat="1" applyFont="1" applyBorder="1" applyAlignment="1">
      <alignment horizontal="center" vertical="center" wrapText="1"/>
    </xf>
    <xf numFmtId="0" fontId="6" fillId="0" borderId="0" xfId="2" applyNumberFormat="1" applyFont="1" applyBorder="1" applyAlignment="1">
      <alignment horizontal="center" vertical="center" wrapText="1"/>
    </xf>
    <xf numFmtId="0" fontId="44" fillId="0" borderId="21" xfId="274" applyNumberFormat="1" applyFont="1" applyBorder="1" applyAlignment="1">
      <alignment horizontal="center" vertical="center" wrapText="1"/>
    </xf>
    <xf numFmtId="0" fontId="44" fillId="0" borderId="20" xfId="274" applyNumberFormat="1" applyFont="1" applyBorder="1" applyAlignment="1">
      <alignment horizontal="center" vertical="center" wrapText="1"/>
    </xf>
    <xf numFmtId="0" fontId="44" fillId="0" borderId="60" xfId="274" applyNumberFormat="1" applyFont="1" applyBorder="1" applyAlignment="1">
      <alignment horizontal="center" vertical="center"/>
    </xf>
    <xf numFmtId="0" fontId="44" fillId="0" borderId="62" xfId="274" applyNumberFormat="1" applyFont="1" applyBorder="1" applyAlignment="1">
      <alignment horizontal="center" vertical="center"/>
    </xf>
    <xf numFmtId="0" fontId="44" fillId="0" borderId="1" xfId="274" applyNumberFormat="1" applyFont="1" applyBorder="1" applyAlignment="1">
      <alignment horizontal="center" vertical="center"/>
    </xf>
    <xf numFmtId="0" fontId="44" fillId="0" borderId="13" xfId="274" applyNumberFormat="1" applyFont="1" applyBorder="1" applyAlignment="1">
      <alignment horizontal="center" vertical="center"/>
    </xf>
    <xf numFmtId="0" fontId="44" fillId="0" borderId="61" xfId="274" applyNumberFormat="1" applyFont="1" applyBorder="1" applyAlignment="1">
      <alignment horizontal="center" vertical="center"/>
    </xf>
    <xf numFmtId="0" fontId="44" fillId="0" borderId="66" xfId="274" applyNumberFormat="1" applyFont="1" applyBorder="1" applyAlignment="1">
      <alignment horizontal="center" vertical="center"/>
    </xf>
    <xf numFmtId="0" fontId="5" fillId="0" borderId="21" xfId="182" applyNumberFormat="1" applyFont="1" applyBorder="1" applyAlignment="1">
      <alignment horizontal="center" vertical="center"/>
    </xf>
    <xf numFmtId="0" fontId="5" fillId="0" borderId="24" xfId="182" applyNumberFormat="1" applyFont="1" applyBorder="1" applyAlignment="1">
      <alignment horizontal="center" vertical="center"/>
    </xf>
    <xf numFmtId="0" fontId="44" fillId="0" borderId="49" xfId="182" applyNumberFormat="1" applyFont="1" applyBorder="1" applyAlignment="1">
      <alignment horizontal="center" vertical="center" wrapText="1"/>
    </xf>
    <xf numFmtId="0" fontId="44" fillId="0" borderId="58" xfId="182" applyNumberFormat="1" applyFont="1" applyBorder="1" applyAlignment="1">
      <alignment horizontal="center" vertical="center" wrapText="1"/>
    </xf>
    <xf numFmtId="0" fontId="5" fillId="0" borderId="1" xfId="182" applyNumberFormat="1" applyFont="1" applyBorder="1" applyAlignment="1">
      <alignment horizontal="center" vertical="center"/>
    </xf>
    <xf numFmtId="0" fontId="5" fillId="0" borderId="16" xfId="182" applyNumberFormat="1" applyFont="1" applyBorder="1" applyAlignment="1">
      <alignment horizontal="center" vertical="center"/>
    </xf>
    <xf numFmtId="0" fontId="44" fillId="0" borderId="27" xfId="182" applyNumberFormat="1" applyFont="1" applyBorder="1" applyAlignment="1">
      <alignment horizontal="center" vertical="center" wrapText="1"/>
    </xf>
    <xf numFmtId="0" fontId="44" fillId="0" borderId="25" xfId="182" applyNumberFormat="1" applyFont="1" applyBorder="1" applyAlignment="1">
      <alignment horizontal="center" vertical="center"/>
    </xf>
    <xf numFmtId="0" fontId="61" fillId="0" borderId="21" xfId="182" quotePrefix="1" applyNumberFormat="1" applyFont="1" applyBorder="1" applyAlignment="1">
      <alignment horizontal="right" vertical="center"/>
    </xf>
    <xf numFmtId="0" fontId="1" fillId="0" borderId="52" xfId="268" applyBorder="1" applyAlignment="1">
      <alignment horizontal="right" vertical="center"/>
    </xf>
    <xf numFmtId="0" fontId="61" fillId="0" borderId="39" xfId="182" quotePrefix="1" applyNumberFormat="1" applyFont="1" applyBorder="1" applyAlignment="1">
      <alignment horizontal="right" vertical="center"/>
    </xf>
    <xf numFmtId="0" fontId="61" fillId="0" borderId="20" xfId="182" quotePrefix="1" applyNumberFormat="1" applyFont="1" applyBorder="1" applyAlignment="1">
      <alignment horizontal="right" vertical="center"/>
    </xf>
    <xf numFmtId="0" fontId="61" fillId="0" borderId="52" xfId="182" applyNumberFormat="1" applyFont="1" applyBorder="1" applyAlignment="1">
      <alignment horizontal="right" vertical="center"/>
    </xf>
    <xf numFmtId="0" fontId="44" fillId="0" borderId="21" xfId="182" applyNumberFormat="1" applyFont="1" applyBorder="1" applyAlignment="1">
      <alignment horizontal="center" vertical="center"/>
    </xf>
    <xf numFmtId="0" fontId="44" fillId="0" borderId="24" xfId="182" applyNumberFormat="1" applyFont="1" applyBorder="1" applyAlignment="1">
      <alignment horizontal="center" vertical="center"/>
    </xf>
    <xf numFmtId="0" fontId="44" fillId="0" borderId="49" xfId="182" applyNumberFormat="1" applyFont="1" applyBorder="1" applyAlignment="1">
      <alignment horizontal="center" vertical="center"/>
    </xf>
    <xf numFmtId="0" fontId="44" fillId="0" borderId="58" xfId="182" applyNumberFormat="1" applyFont="1" applyBorder="1" applyAlignment="1">
      <alignment horizontal="center" vertical="center"/>
    </xf>
    <xf numFmtId="0" fontId="44" fillId="0" borderId="15" xfId="182" applyNumberFormat="1" applyFont="1" applyBorder="1" applyAlignment="1">
      <alignment horizontal="center" vertical="center"/>
    </xf>
    <xf numFmtId="0" fontId="44" fillId="0" borderId="15" xfId="182" applyNumberFormat="1" applyFont="1" applyBorder="1" applyAlignment="1">
      <alignment horizontal="center" vertical="center" shrinkToFit="1"/>
    </xf>
    <xf numFmtId="0" fontId="44" fillId="0" borderId="17" xfId="182" applyNumberFormat="1" applyFont="1" applyBorder="1" applyAlignment="1">
      <alignment horizontal="center" vertical="center" shrinkToFit="1"/>
    </xf>
    <xf numFmtId="0" fontId="45" fillId="0" borderId="1" xfId="269" applyNumberFormat="1" applyFont="1" applyBorder="1" applyAlignment="1">
      <alignment horizontal="center" vertical="center" wrapText="1"/>
    </xf>
    <xf numFmtId="0" fontId="45" fillId="0" borderId="16" xfId="269" applyNumberFormat="1" applyFont="1" applyBorder="1" applyAlignment="1">
      <alignment horizontal="center" vertical="center" wrapText="1"/>
    </xf>
    <xf numFmtId="0" fontId="45" fillId="0" borderId="17" xfId="269" applyNumberFormat="1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0" fontId="5" fillId="0" borderId="21" xfId="2" applyNumberFormat="1" applyFont="1" applyFill="1" applyBorder="1" applyAlignment="1" applyProtection="1">
      <alignment vertical="center" wrapText="1"/>
    </xf>
    <xf numFmtId="0" fontId="5" fillId="0" borderId="20" xfId="2" applyNumberFormat="1" applyFont="1" applyFill="1" applyBorder="1" applyAlignment="1" applyProtection="1">
      <alignment vertical="center" wrapText="1"/>
    </xf>
    <xf numFmtId="0" fontId="5" fillId="0" borderId="39" xfId="2" applyNumberFormat="1" applyFont="1" applyFill="1" applyBorder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vertical="center"/>
    </xf>
    <xf numFmtId="0" fontId="5" fillId="0" borderId="52" xfId="2" applyNumberFormat="1" applyFont="1" applyFill="1" applyBorder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vertical="center"/>
    </xf>
    <xf numFmtId="0" fontId="49" fillId="0" borderId="1" xfId="2" applyNumberFormat="1" applyFont="1" applyFill="1" applyBorder="1" applyAlignment="1" applyProtection="1">
      <alignment horizontal="center" vertical="center"/>
    </xf>
    <xf numFmtId="0" fontId="49" fillId="0" borderId="16" xfId="2" applyNumberFormat="1" applyFont="1" applyFill="1" applyBorder="1" applyAlignment="1" applyProtection="1">
      <alignment horizontal="center" vertical="center"/>
    </xf>
    <xf numFmtId="0" fontId="5" fillId="0" borderId="39" xfId="2" applyNumberFormat="1" applyFont="1" applyFill="1" applyBorder="1" applyAlignment="1" applyProtection="1">
      <alignment horizontal="center" vertical="center" textRotation="255"/>
    </xf>
    <xf numFmtId="0" fontId="5" fillId="0" borderId="20" xfId="2" applyNumberFormat="1" applyFont="1" applyFill="1" applyBorder="1" applyAlignment="1" applyProtection="1">
      <alignment horizontal="center" vertical="center" textRotation="255"/>
    </xf>
    <xf numFmtId="0" fontId="5" fillId="0" borderId="52" xfId="2" applyNumberFormat="1" applyFont="1" applyFill="1" applyBorder="1" applyAlignment="1" applyProtection="1">
      <alignment horizontal="center" vertical="center" textRotation="255"/>
    </xf>
    <xf numFmtId="0" fontId="5" fillId="0" borderId="69" xfId="2" applyNumberFormat="1" applyFont="1" applyFill="1" applyBorder="1" applyAlignment="1" applyProtection="1">
      <alignment horizontal="left" vertical="center" wrapText="1"/>
    </xf>
    <xf numFmtId="0" fontId="5" fillId="0" borderId="23" xfId="2" applyNumberFormat="1" applyFont="1" applyFill="1" applyBorder="1" applyAlignment="1" applyProtection="1">
      <alignment horizontal="left" vertical="center"/>
    </xf>
    <xf numFmtId="0" fontId="5" fillId="0" borderId="70" xfId="2" applyNumberFormat="1" applyFont="1" applyFill="1" applyBorder="1" applyAlignment="1" applyProtection="1">
      <alignment horizontal="left" vertical="center"/>
    </xf>
    <xf numFmtId="0" fontId="5" fillId="0" borderId="20" xfId="2" applyNumberFormat="1" applyFont="1" applyFill="1" applyBorder="1" applyAlignment="1" applyProtection="1">
      <alignment horizontal="center" vertical="center" textRotation="255" shrinkToFit="1"/>
    </xf>
    <xf numFmtId="0" fontId="5" fillId="0" borderId="24" xfId="2" applyNumberFormat="1" applyFont="1" applyFill="1" applyBorder="1" applyAlignment="1" applyProtection="1">
      <alignment horizontal="center" vertical="center" textRotation="255" shrinkToFit="1"/>
    </xf>
    <xf numFmtId="0" fontId="52" fillId="0" borderId="23" xfId="2" applyNumberFormat="1" applyFont="1" applyFill="1" applyBorder="1" applyAlignment="1" applyProtection="1">
      <alignment horizontal="left" vertical="center"/>
    </xf>
    <xf numFmtId="0" fontId="5" fillId="0" borderId="74" xfId="2" applyNumberFormat="1" applyFont="1" applyFill="1" applyBorder="1" applyAlignment="1" applyProtection="1">
      <alignment horizontal="center" vertical="center" textRotation="255"/>
    </xf>
    <xf numFmtId="0" fontId="5" fillId="0" borderId="24" xfId="2" applyNumberFormat="1" applyFont="1" applyFill="1" applyBorder="1" applyAlignment="1" applyProtection="1">
      <alignment horizontal="center" vertical="center" textRotation="255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21" xfId="2" applyNumberFormat="1" applyFont="1" applyFill="1" applyBorder="1" applyAlignment="1" applyProtection="1">
      <alignment horizontal="center" vertical="center" textRotation="255"/>
    </xf>
    <xf numFmtId="0" fontId="5" fillId="0" borderId="27" xfId="2" applyNumberFormat="1" applyFont="1" applyFill="1" applyBorder="1" applyAlignment="1" applyProtection="1">
      <alignment horizontal="left" vertical="center" wrapText="1"/>
    </xf>
    <xf numFmtId="0" fontId="5" fillId="0" borderId="39" xfId="2" applyNumberFormat="1" applyFont="1" applyFill="1" applyBorder="1" applyAlignment="1" applyProtection="1">
      <alignment horizontal="center" vertical="center" textRotation="255" shrinkToFit="1"/>
    </xf>
    <xf numFmtId="0" fontId="5" fillId="0" borderId="52" xfId="2" applyNumberFormat="1" applyFont="1" applyFill="1" applyBorder="1" applyAlignment="1" applyProtection="1">
      <alignment horizontal="center" vertical="center" textRotation="255" shrinkToFit="1"/>
    </xf>
    <xf numFmtId="0" fontId="5" fillId="0" borderId="23" xfId="2" applyNumberFormat="1" applyFont="1" applyFill="1" applyBorder="1" applyAlignment="1" applyProtection="1">
      <alignment horizontal="center" vertical="center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24" xfId="269" applyNumberFormat="1" applyFont="1" applyBorder="1" applyAlignment="1">
      <alignment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41" fillId="0" borderId="17" xfId="2" applyNumberFormat="1" applyFont="1" applyFill="1" applyBorder="1" applyAlignment="1" applyProtection="1">
      <alignment horizontal="center" vertical="center"/>
    </xf>
    <xf numFmtId="0" fontId="41" fillId="0" borderId="1" xfId="2" applyNumberFormat="1" applyFont="1" applyFill="1" applyBorder="1" applyAlignment="1" applyProtection="1">
      <alignment horizontal="center" vertical="center"/>
    </xf>
    <xf numFmtId="0" fontId="71" fillId="34" borderId="0" xfId="275" applyNumberFormat="1" applyFill="1" applyAlignment="1">
      <alignment vertical="center"/>
    </xf>
    <xf numFmtId="0" fontId="71" fillId="0" borderId="0" xfId="275">
      <alignment vertical="center"/>
    </xf>
    <xf numFmtId="0" fontId="71" fillId="0" borderId="0" xfId="275" applyNumberFormat="1" applyAlignment="1">
      <alignment vertical="center"/>
    </xf>
    <xf numFmtId="0" fontId="71" fillId="0" borderId="0" xfId="275" applyNumberFormat="1" applyFill="1" applyAlignment="1" applyProtection="1">
      <alignment vertical="center"/>
    </xf>
    <xf numFmtId="0" fontId="71" fillId="0" borderId="0" xfId="275" applyNumberFormat="1" applyFill="1" applyAlignment="1">
      <alignment vertical="center"/>
    </xf>
    <xf numFmtId="177" fontId="71" fillId="0" borderId="0" xfId="275" applyNumberFormat="1" applyAlignment="1">
      <alignment vertical="center"/>
    </xf>
    <xf numFmtId="177" fontId="57" fillId="0" borderId="0" xfId="271" applyFont="1" applyAlignment="1">
      <alignment vertical="center"/>
    </xf>
    <xf numFmtId="177" fontId="6" fillId="0" borderId="0" xfId="273" applyAlignment="1">
      <alignment vertical="center"/>
    </xf>
    <xf numFmtId="0" fontId="6" fillId="0" borderId="0" xfId="274" applyNumberFormat="1" applyAlignment="1">
      <alignment vertical="center"/>
    </xf>
  </cellXfs>
  <cellStyles count="276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5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1 2" xfId="270" xr:uid="{718326E5-C879-49C4-B8F2-B9327B63E15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4-13.  産業別、男女別常用労働者数及びパートタイム労働者比率（埼玉県）" xfId="271" xr:uid="{BB9038B7-481F-4956-A293-6986AF536940}"/>
    <cellStyle name="標準_4-16.従業上の地位別雇用形態別男女別有業者数（推計）" xfId="273" xr:uid="{371F3D03-E51E-4639-BF66-59EE9B95B8E0}"/>
    <cellStyle name="標準_4-26.　（1）住宅の所有関係等の住宅数" xfId="274" xr:uid="{F51F345F-88B9-465A-91C1-9FED3127F25D}"/>
    <cellStyle name="標準_新規 若年者等就職支援相談状況" xfId="272" xr:uid="{147F9517-09FA-4398-869F-889F7563FB0D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埼玉県のレギュラーガソリン価格の推移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881402819793104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13-4007-B489-512C54910B9A}"/>
                </c:ext>
              </c:extLst>
            </c:dLbl>
            <c:dLbl>
              <c:idx val="2"/>
              <c:layout>
                <c:manualLayout>
                  <c:x val="-3.1093122416825245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13-4007-B489-512C54910B9A}"/>
                </c:ext>
              </c:extLst>
            </c:dLbl>
            <c:dLbl>
              <c:idx val="4"/>
              <c:layout>
                <c:manualLayout>
                  <c:x val="-5.4371667620023954E-3"/>
                  <c:y val="-8.19845784560430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13-4007-B489-512C54910B9A}"/>
                </c:ext>
              </c:extLst>
            </c:dLbl>
            <c:dLbl>
              <c:idx val="5"/>
              <c:layout>
                <c:manualLayout>
                  <c:x val="-4.4907867769422113E-2"/>
                  <c:y val="-4.43799318949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13-4007-B489-512C54910B9A}"/>
                </c:ext>
              </c:extLst>
            </c:dLbl>
            <c:dLbl>
              <c:idx val="6"/>
              <c:layout>
                <c:manualLayout>
                  <c:x val="-4.6881402819793097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13-4007-B489-512C54910B9A}"/>
                </c:ext>
              </c:extLst>
            </c:dLbl>
            <c:dLbl>
              <c:idx val="8"/>
              <c:layout>
                <c:manualLayout>
                  <c:x val="-2.714605231608324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13-4007-B489-512C54910B9A}"/>
                </c:ext>
              </c:extLst>
            </c:dLbl>
            <c:dLbl>
              <c:idx val="10"/>
              <c:layout>
                <c:manualLayout>
                  <c:x val="-2.9119587366454223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13-4007-B489-512C54910B9A}"/>
                </c:ext>
              </c:extLst>
            </c:dLbl>
            <c:dLbl>
              <c:idx val="11"/>
              <c:layout>
                <c:manualLayout>
                  <c:x val="-3.8987262618309156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13-4007-B489-512C54910B9A}"/>
                </c:ext>
              </c:extLst>
            </c:dLbl>
            <c:dLbl>
              <c:idx val="12"/>
              <c:layout>
                <c:manualLayout>
                  <c:x val="-5.4775543021277039E-2"/>
                  <c:y val="-4.437993189491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13-4007-B489-512C54910B9A}"/>
                </c:ext>
              </c:extLst>
            </c:dLbl>
            <c:dLbl>
              <c:idx val="14"/>
              <c:layout>
                <c:manualLayout>
                  <c:x val="-3.5040192517567181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13-4007-B489-512C54910B9A}"/>
                </c:ext>
              </c:extLst>
            </c:dLbl>
            <c:dLbl>
              <c:idx val="16"/>
              <c:layout>
                <c:manualLayout>
                  <c:x val="-3.3993752751488582E-2"/>
                  <c:y val="3.1272241117279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13-4007-B489-512C54910B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'4-5'!$A$6:$A$23</c15:sqref>
                  </c15:fullRef>
                </c:ext>
              </c:extLst>
              <c:f>('4-5'!$A$6:$A$14,'4-5'!$A$16:$A$23)</c:f>
              <c:strCache>
                <c:ptCount val="17"/>
                <c:pt idx="0">
                  <c:v>平成17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平成27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令和 2</c:v>
                </c:pt>
                <c:pt idx="15">
                  <c:v>3</c:v>
                </c:pt>
                <c:pt idx="16">
                  <c:v>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'4-5'!$B$6:$B$23</c15:sqref>
                  </c15:fullRef>
                </c:ext>
              </c:extLst>
              <c:f>('4-5'!$B$6:$B$14,'4-5'!$B$16:$B$23)</c:f>
              <c:numCache>
                <c:formatCode>0.0_);[Red]\(0.0\)</c:formatCode>
                <c:ptCount val="17"/>
                <c:pt idx="0">
                  <c:v>113.5</c:v>
                </c:pt>
                <c:pt idx="1">
                  <c:v>124</c:v>
                </c:pt>
                <c:pt idx="2">
                  <c:v>127.4</c:v>
                </c:pt>
                <c:pt idx="3">
                  <c:v>150.69999999999999</c:v>
                </c:pt>
                <c:pt idx="4">
                  <c:v>103.3</c:v>
                </c:pt>
                <c:pt idx="5">
                  <c:v>123.1</c:v>
                </c:pt>
                <c:pt idx="6">
                  <c:v>131.6</c:v>
                </c:pt>
                <c:pt idx="7">
                  <c:v>139.69999999999999</c:v>
                </c:pt>
                <c:pt idx="8">
                  <c:v>144.69999999999999</c:v>
                </c:pt>
                <c:pt idx="9">
                  <c:v>138.80000000000001</c:v>
                </c:pt>
                <c:pt idx="10">
                  <c:v>114.3</c:v>
                </c:pt>
                <c:pt idx="11">
                  <c:v>125.8</c:v>
                </c:pt>
                <c:pt idx="12">
                  <c:v>137.1</c:v>
                </c:pt>
                <c:pt idx="13">
                  <c:v>137.5</c:v>
                </c:pt>
                <c:pt idx="14">
                  <c:v>145.9</c:v>
                </c:pt>
                <c:pt idx="15">
                  <c:v>131.6</c:v>
                </c:pt>
                <c:pt idx="16">
                  <c:v>157.6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913-4007-B489-512C5491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252976"/>
        <c:axId val="936253632"/>
      </c:lineChart>
      <c:catAx>
        <c:axId val="93625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3632"/>
        <c:crosses val="autoZero"/>
        <c:auto val="1"/>
        <c:lblAlgn val="ctr"/>
        <c:lblOffset val="100"/>
        <c:noMultiLvlLbl val="0"/>
      </c:catAx>
      <c:valAx>
        <c:axId val="936253632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29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埼玉県のレギュラーガソリン価格の推移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881402819793104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5-4AF4-B551-BB82F6AEE4A9}"/>
                </c:ext>
              </c:extLst>
            </c:dLbl>
            <c:dLbl>
              <c:idx val="2"/>
              <c:layout>
                <c:manualLayout>
                  <c:x val="-3.1093122416825245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5-4AF4-B551-BB82F6AEE4A9}"/>
                </c:ext>
              </c:extLst>
            </c:dLbl>
            <c:dLbl>
              <c:idx val="4"/>
              <c:layout>
                <c:manualLayout>
                  <c:x val="-5.4371667620023954E-3"/>
                  <c:y val="-8.19845784560430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65-4AF4-B551-BB82F6AEE4A9}"/>
                </c:ext>
              </c:extLst>
            </c:dLbl>
            <c:dLbl>
              <c:idx val="5"/>
              <c:layout>
                <c:manualLayout>
                  <c:x val="-4.4907867769422113E-2"/>
                  <c:y val="-4.43799318949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5-4AF4-B551-BB82F6AEE4A9}"/>
                </c:ext>
              </c:extLst>
            </c:dLbl>
            <c:dLbl>
              <c:idx val="6"/>
              <c:layout>
                <c:manualLayout>
                  <c:x val="-4.6881402819793097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5-4AF4-B551-BB82F6AEE4A9}"/>
                </c:ext>
              </c:extLst>
            </c:dLbl>
            <c:dLbl>
              <c:idx val="8"/>
              <c:layout>
                <c:manualLayout>
                  <c:x val="-2.714605231608324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5-4AF4-B551-BB82F6AEE4A9}"/>
                </c:ext>
              </c:extLst>
            </c:dLbl>
            <c:dLbl>
              <c:idx val="11"/>
              <c:layout>
                <c:manualLayout>
                  <c:x val="-2.9119587366454223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5-4AF4-B551-BB82F6AEE4A9}"/>
                </c:ext>
              </c:extLst>
            </c:dLbl>
            <c:dLbl>
              <c:idx val="12"/>
              <c:layout>
                <c:manualLayout>
                  <c:x val="-3.8987262618309156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5-4AF4-B551-BB82F6AEE4A9}"/>
                </c:ext>
              </c:extLst>
            </c:dLbl>
            <c:dLbl>
              <c:idx val="13"/>
              <c:layout>
                <c:manualLayout>
                  <c:x val="-5.4775543021277039E-2"/>
                  <c:y val="-4.437993189491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65-4AF4-B551-BB82F6AEE4A9}"/>
                </c:ext>
              </c:extLst>
            </c:dLbl>
            <c:dLbl>
              <c:idx val="15"/>
              <c:layout>
                <c:manualLayout>
                  <c:x val="-3.5040192517567181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65-4AF4-B551-BB82F6AEE4A9}"/>
                </c:ext>
              </c:extLst>
            </c:dLbl>
            <c:dLbl>
              <c:idx val="17"/>
              <c:layout>
                <c:manualLayout>
                  <c:x val="-3.3993752751488582E-2"/>
                  <c:y val="3.1272241117279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65-4AF4-B551-BB82F6AEE4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'[1]4-5'!$A$4:$A$22</c:f>
              <c:strCache>
                <c:ptCount val="19"/>
                <c:pt idx="0">
                  <c:v>平成17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平成25</c:v>
                </c:pt>
                <c:pt idx="10">
                  <c:v>平成26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令和 2</c:v>
                </c:pt>
                <c:pt idx="17">
                  <c:v>3</c:v>
                </c:pt>
                <c:pt idx="18">
                  <c:v>4</c:v>
                </c:pt>
              </c:strCache>
            </c:strRef>
          </c:cat>
          <c:val>
            <c:numRef>
              <c:f>'[1]4-5'!$B$4:$B$22</c:f>
              <c:numCache>
                <c:formatCode>General</c:formatCode>
                <c:ptCount val="19"/>
                <c:pt idx="0">
                  <c:v>113.5</c:v>
                </c:pt>
                <c:pt idx="1">
                  <c:v>124</c:v>
                </c:pt>
                <c:pt idx="2">
                  <c:v>127.4</c:v>
                </c:pt>
                <c:pt idx="3">
                  <c:v>150.69999999999999</c:v>
                </c:pt>
                <c:pt idx="4">
                  <c:v>103.3</c:v>
                </c:pt>
                <c:pt idx="5">
                  <c:v>123.1</c:v>
                </c:pt>
                <c:pt idx="6">
                  <c:v>131.6</c:v>
                </c:pt>
                <c:pt idx="7">
                  <c:v>139.69999999999999</c:v>
                </c:pt>
                <c:pt idx="8">
                  <c:v>144.69999999999999</c:v>
                </c:pt>
                <c:pt idx="9">
                  <c:v>144.69999999999999</c:v>
                </c:pt>
                <c:pt idx="10">
                  <c:v>153.80000000000001</c:v>
                </c:pt>
                <c:pt idx="11">
                  <c:v>138.80000000000001</c:v>
                </c:pt>
                <c:pt idx="12">
                  <c:v>114.3</c:v>
                </c:pt>
                <c:pt idx="13">
                  <c:v>125.8</c:v>
                </c:pt>
                <c:pt idx="14">
                  <c:v>137.1</c:v>
                </c:pt>
                <c:pt idx="15">
                  <c:v>137.5</c:v>
                </c:pt>
                <c:pt idx="16">
                  <c:v>145.9</c:v>
                </c:pt>
                <c:pt idx="17">
                  <c:v>131.6</c:v>
                </c:pt>
                <c:pt idx="18">
                  <c:v>157.6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465-4AF4-B551-BB82F6AEE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252976"/>
        <c:axId val="936253632"/>
      </c:lineChart>
      <c:catAx>
        <c:axId val="93625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3632"/>
        <c:crosses val="autoZero"/>
        <c:auto val="1"/>
        <c:lblAlgn val="ctr"/>
        <c:lblOffset val="100"/>
        <c:noMultiLvlLbl val="0"/>
      </c:catAx>
      <c:valAx>
        <c:axId val="936253632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29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73600</xdr:colOff>
      <xdr:row>39</xdr:row>
      <xdr:rowOff>165386</xdr:rowOff>
    </xdr:from>
    <xdr:to>
      <xdr:col>4</xdr:col>
      <xdr:colOff>1365253</xdr:colOff>
      <xdr:row>60</xdr:row>
      <xdr:rowOff>25978</xdr:rowOff>
    </xdr:to>
    <xdr:graphicFrame macro="">
      <xdr:nvGraphicFramePr>
        <xdr:cNvPr id="2" name="グラフ 1" title="埼玉県のレギュラーガソリン価格の推移">
          <a:extLst>
            <a:ext uri="{FF2B5EF4-FFF2-40B4-BE49-F238E27FC236}">
              <a16:creationId xmlns:a16="http://schemas.microsoft.com/office/drawing/2014/main" id="{F68896CB-F449-4EF5-8505-B2DE8B2E7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73600</xdr:colOff>
      <xdr:row>40</xdr:row>
      <xdr:rowOff>165386</xdr:rowOff>
    </xdr:from>
    <xdr:to>
      <xdr:col>4</xdr:col>
      <xdr:colOff>1365253</xdr:colOff>
      <xdr:row>61</xdr:row>
      <xdr:rowOff>25978</xdr:rowOff>
    </xdr:to>
    <xdr:graphicFrame macro="">
      <xdr:nvGraphicFramePr>
        <xdr:cNvPr id="3" name="グラフ 2" title="埼玉県のレギュラーガソリン価格の推移">
          <a:extLst>
            <a:ext uri="{FF2B5EF4-FFF2-40B4-BE49-F238E27FC236}">
              <a16:creationId xmlns:a16="http://schemas.microsoft.com/office/drawing/2014/main" id="{6382546C-8D1D-4EF8-B609-ABE352323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230100&#25919;&#31574;&#35506;/&#9671;&#12304;&#32113;&#35336;&#25285;&#24403;&#12305;/02%20&#32113;&#35336;&#19968;&#33324;/01%20&#26989;&#21209;&#38306;&#20418;/03%20&#32113;&#35336;&#24180;&#22577;/02%20&#24180;&#22577;&#20316;&#25104;&#20316;&#26989;&#12501;&#12457;&#12523;&#12480;&#65288;&#36942;&#24180;&#20998;&#65289;/&#9734;&#20196;&#21644;&#65301;&#24180;&#29256;&#20316;&#25104;&#20316;&#26989;/04%20&#25919;&#31574;&#35506;&#32232;&#38598;/01%20&#32232;&#38598;&#36039;&#26009;/&#12304;&#32232;&#38598;&#20013;&#12305;04-1%20&#29289;&#20385;&#12539;&#2347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原稿"/>
      <sheetName val="4-1"/>
      <sheetName val="4-2"/>
      <sheetName val="4-3"/>
      <sheetName val="4-4"/>
      <sheetName val="4-5"/>
      <sheetName val="4-6"/>
      <sheetName val="4-7(1)"/>
      <sheetName val="4-7(2)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平成17</v>
          </cell>
          <cell r="B4">
            <v>113.5</v>
          </cell>
        </row>
        <row r="5">
          <cell r="A5">
            <v>18</v>
          </cell>
          <cell r="B5">
            <v>124</v>
          </cell>
        </row>
        <row r="6">
          <cell r="A6">
            <v>19</v>
          </cell>
          <cell r="B6">
            <v>127.4</v>
          </cell>
        </row>
        <row r="7">
          <cell r="A7">
            <v>20</v>
          </cell>
          <cell r="B7">
            <v>150.69999999999999</v>
          </cell>
        </row>
        <row r="8">
          <cell r="A8">
            <v>21</v>
          </cell>
          <cell r="B8">
            <v>103.3</v>
          </cell>
        </row>
        <row r="9">
          <cell r="A9">
            <v>22</v>
          </cell>
          <cell r="B9">
            <v>123.1</v>
          </cell>
        </row>
        <row r="10">
          <cell r="A10">
            <v>23</v>
          </cell>
          <cell r="B10">
            <v>131.6</v>
          </cell>
        </row>
        <row r="11">
          <cell r="A11">
            <v>24</v>
          </cell>
          <cell r="B11">
            <v>139.69999999999999</v>
          </cell>
        </row>
        <row r="12">
          <cell r="A12">
            <v>25</v>
          </cell>
          <cell r="B12">
            <v>144.69999999999999</v>
          </cell>
        </row>
        <row r="13">
          <cell r="A13" t="str">
            <v>平成25</v>
          </cell>
          <cell r="B13">
            <v>144.69999999999999</v>
          </cell>
        </row>
        <row r="14">
          <cell r="A14" t="str">
            <v>平成26</v>
          </cell>
          <cell r="B14">
            <v>153.80000000000001</v>
          </cell>
        </row>
        <row r="15">
          <cell r="A15">
            <v>27</v>
          </cell>
          <cell r="B15">
            <v>138.80000000000001</v>
          </cell>
        </row>
        <row r="16">
          <cell r="A16">
            <v>28</v>
          </cell>
          <cell r="B16">
            <v>114.3</v>
          </cell>
        </row>
        <row r="17">
          <cell r="A17">
            <v>29</v>
          </cell>
          <cell r="B17">
            <v>125.8</v>
          </cell>
        </row>
        <row r="18">
          <cell r="A18">
            <v>30</v>
          </cell>
          <cell r="B18">
            <v>137.1</v>
          </cell>
        </row>
        <row r="19">
          <cell r="A19">
            <v>31</v>
          </cell>
          <cell r="B19">
            <v>137.5</v>
          </cell>
        </row>
        <row r="20">
          <cell r="A20" t="str">
            <v>令和 2</v>
          </cell>
          <cell r="B20">
            <v>145.9</v>
          </cell>
        </row>
        <row r="21">
          <cell r="A21" t="str">
            <v>3</v>
          </cell>
          <cell r="B21">
            <v>131.6</v>
          </cell>
        </row>
        <row r="22">
          <cell r="A22" t="str">
            <v>4</v>
          </cell>
          <cell r="B22">
            <v>157.6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3D1E-0B31-4F75-B9ED-DDD08CD83B79}">
  <dimension ref="A1:A34"/>
  <sheetViews>
    <sheetView tabSelected="1" zoomScale="115" zoomScaleNormal="115" workbookViewId="0">
      <selection activeCell="A34" sqref="A34"/>
    </sheetView>
  </sheetViews>
  <sheetFormatPr defaultRowHeight="13.5" x14ac:dyDescent="0.15"/>
  <sheetData>
    <row r="1" spans="1:1" x14ac:dyDescent="0.15">
      <c r="A1" t="s">
        <v>763</v>
      </c>
    </row>
    <row r="2" spans="1:1" x14ac:dyDescent="0.15">
      <c r="A2" s="702" t="s">
        <v>765</v>
      </c>
    </row>
    <row r="3" spans="1:1" x14ac:dyDescent="0.15">
      <c r="A3" s="702" t="s">
        <v>766</v>
      </c>
    </row>
    <row r="4" spans="1:1" x14ac:dyDescent="0.15">
      <c r="A4" s="702" t="s">
        <v>767</v>
      </c>
    </row>
    <row r="5" spans="1:1" x14ac:dyDescent="0.15">
      <c r="A5" s="702" t="s">
        <v>768</v>
      </c>
    </row>
    <row r="6" spans="1:1" x14ac:dyDescent="0.15">
      <c r="A6" s="702" t="s">
        <v>769</v>
      </c>
    </row>
    <row r="7" spans="1:1" x14ac:dyDescent="0.15">
      <c r="A7" s="702" t="s">
        <v>165</v>
      </c>
    </row>
    <row r="8" spans="1:1" x14ac:dyDescent="0.15">
      <c r="A8" s="702" t="s">
        <v>770</v>
      </c>
    </row>
    <row r="9" spans="1:1" x14ac:dyDescent="0.15">
      <c r="A9" s="702" t="s">
        <v>771</v>
      </c>
    </row>
    <row r="10" spans="1:1" x14ac:dyDescent="0.15">
      <c r="A10" s="702" t="s">
        <v>772</v>
      </c>
    </row>
    <row r="11" spans="1:1" x14ac:dyDescent="0.15">
      <c r="A11" s="702" t="s">
        <v>773</v>
      </c>
    </row>
    <row r="12" spans="1:1" x14ac:dyDescent="0.15">
      <c r="A12" s="702" t="s">
        <v>774</v>
      </c>
    </row>
    <row r="13" spans="1:1" x14ac:dyDescent="0.15">
      <c r="A13" s="702" t="s">
        <v>775</v>
      </c>
    </row>
    <row r="14" spans="1:1" x14ac:dyDescent="0.15">
      <c r="A14" s="702" t="s">
        <v>776</v>
      </c>
    </row>
    <row r="15" spans="1:1" x14ac:dyDescent="0.15">
      <c r="A15" s="702" t="s">
        <v>777</v>
      </c>
    </row>
    <row r="16" spans="1:1" x14ac:dyDescent="0.15">
      <c r="A16" s="702" t="s">
        <v>778</v>
      </c>
    </row>
    <row r="17" spans="1:1" x14ac:dyDescent="0.15">
      <c r="A17" s="702" t="s">
        <v>779</v>
      </c>
    </row>
    <row r="18" spans="1:1" x14ac:dyDescent="0.15">
      <c r="A18" s="702" t="s">
        <v>780</v>
      </c>
    </row>
    <row r="19" spans="1:1" x14ac:dyDescent="0.15">
      <c r="A19" s="702" t="s">
        <v>781</v>
      </c>
    </row>
    <row r="20" spans="1:1" x14ac:dyDescent="0.15">
      <c r="A20" s="702" t="s">
        <v>782</v>
      </c>
    </row>
    <row r="21" spans="1:1" x14ac:dyDescent="0.15">
      <c r="A21" s="702" t="s">
        <v>783</v>
      </c>
    </row>
    <row r="22" spans="1:1" x14ac:dyDescent="0.15">
      <c r="A22" s="702" t="s">
        <v>784</v>
      </c>
    </row>
    <row r="23" spans="1:1" x14ac:dyDescent="0.15">
      <c r="A23" s="702" t="s">
        <v>785</v>
      </c>
    </row>
    <row r="24" spans="1:1" x14ac:dyDescent="0.15">
      <c r="A24" s="702" t="s">
        <v>786</v>
      </c>
    </row>
    <row r="25" spans="1:1" x14ac:dyDescent="0.15">
      <c r="A25" s="702" t="s">
        <v>787</v>
      </c>
    </row>
    <row r="26" spans="1:1" x14ac:dyDescent="0.15">
      <c r="A26" s="702" t="s">
        <v>788</v>
      </c>
    </row>
    <row r="27" spans="1:1" x14ac:dyDescent="0.15">
      <c r="A27" s="702" t="s">
        <v>789</v>
      </c>
    </row>
    <row r="28" spans="1:1" x14ac:dyDescent="0.15">
      <c r="A28" s="702" t="s">
        <v>790</v>
      </c>
    </row>
    <row r="29" spans="1:1" x14ac:dyDescent="0.15">
      <c r="A29" s="702" t="s">
        <v>791</v>
      </c>
    </row>
    <row r="30" spans="1:1" x14ac:dyDescent="0.15">
      <c r="A30" s="702" t="s">
        <v>792</v>
      </c>
    </row>
    <row r="31" spans="1:1" x14ac:dyDescent="0.15">
      <c r="A31" s="702" t="s">
        <v>793</v>
      </c>
    </row>
    <row r="32" spans="1:1" x14ac:dyDescent="0.15">
      <c r="A32" s="702" t="s">
        <v>794</v>
      </c>
    </row>
    <row r="33" spans="1:1" x14ac:dyDescent="0.15">
      <c r="A33" s="702" t="s">
        <v>795</v>
      </c>
    </row>
    <row r="34" spans="1:1" x14ac:dyDescent="0.15">
      <c r="A34" s="702" t="s">
        <v>796</v>
      </c>
    </row>
  </sheetData>
  <phoneticPr fontId="2"/>
  <hyperlinks>
    <hyperlink ref="A2" location="'4-1'!A1" display="4-1. 消費者物価指数の推移（さいたま市・全国）" xr:uid="{B3EB3355-86DF-445A-9589-8D3064A690D2}"/>
    <hyperlink ref="A3" location="'4-2'!A1" display="4-2. 消費生活相談内容別件数" xr:uid="{C145BC36-E413-4956-BDB6-13B87CC42275}"/>
    <hyperlink ref="A4" location="'4-3'!A1" display="4-3. 消費生活相談種類別件数" xr:uid="{020398B6-A773-45D8-BC18-C27587376A0C}"/>
    <hyperlink ref="A5" location="'4-4'!A1" display="4-4. １世帯当たり年平均１か月間の消費支出（さいたま市・総世帯）" xr:uid="{13EF49B2-F0D3-406A-B42D-7CC4B035A004}"/>
    <hyperlink ref="A6" location="'4-5'!A1" display="4-5. レギュラーガソリン価格の推移" xr:uid="{ABF335A4-EC4B-48F6-88F7-969547BCE25E}"/>
    <hyperlink ref="A7" location="'4-6'!A1" display="4-6. 内職相談状況" xr:uid="{9D56510C-D700-4F3B-926D-7BDFFBC58E35}"/>
    <hyperlink ref="A8" location="'4-7(1)'!A1" display="4-7. 計量法関係検査件数　（1）はかり検査の状況" xr:uid="{38CBDDE9-55DE-48AC-8E93-988985402460}"/>
    <hyperlink ref="A9" location="'4-7(2)'!A1" display="4-7. 計量法関係検査件数　（2）立入検査の状況" xr:uid="{19FAC896-4E78-4203-BF03-A45AF2495BF9}"/>
    <hyperlink ref="A10" location="'4-8'!A1" display="4-8. 産業別常用労働者１人平均月間現金給与額（埼玉県）　（事業所規模5人以上）" xr:uid="{52AD0587-8224-4724-92C2-E0BBB334219F}"/>
    <hyperlink ref="A11" location="'4-9'!A1" display="4-9. 産業別常用労働者１人平均月間総実労働時間数（埼玉県）　（事業所規模5人以上）" xr:uid="{B4C53235-8BA8-41F0-85E8-A7E9051B1236}"/>
    <hyperlink ref="A12" location="'4-10'!A1" display="4-10. 産業別１人平均月間現金給与額（埼玉県）　（令和5年平均、事業所規模5人以上）" xr:uid="{D362FA56-A243-433B-B9F7-1C9FB2DE4488}"/>
    <hyperlink ref="A13" location="'4-11'!A1" display="4-11. 産業別男女別常用労働者数及びパートタイム労働者比率（埼玉県）　（令和5年平均、事業所規模5人以上）" xr:uid="{51BB7FDE-BB3C-45A1-B1DD-5B0FD70B4AD1}"/>
    <hyperlink ref="A14" location="'4-12'!A1" display="4-12. 労働関係相談件数" xr:uid="{8BCD4D8A-BD40-4F3E-BCF1-5C1FE4ABF81E}"/>
    <hyperlink ref="A15" location="'4-13'!A1" display="4-13. パート相談状況" xr:uid="{53F3CCE7-1297-4623-8D15-887D3AA381D7}"/>
    <hyperlink ref="A16" location="'4-14'!A1" display="4-14. 若年者等就職支援相談状況" xr:uid="{3570F73F-9282-4A2C-B00F-7AFF400A4524}"/>
    <hyperlink ref="A17" location="'4-15'!A1" display="4-15. 従業上の地位別雇用形態別男女別有業者数（推計）" xr:uid="{AAACA86B-BA4D-4F1C-9DDA-D4E82ECCEA75}"/>
    <hyperlink ref="A18" location="'4-16'!A1" display="4-16. 所得階層別男女別有業者数（推計）" xr:uid="{D096E63C-D825-4EED-A003-EA56BDFF91DD}"/>
    <hyperlink ref="A19" location="'4-17'!A1" display="4-17. 市内総生産" xr:uid="{E5554267-9BD5-4829-9374-26716715420A}"/>
    <hyperlink ref="A20" location="'4-18'!A1" display="4-18. 市民所得の分配" xr:uid="{97BA0C0B-76DB-4FE1-816E-349CD2FB4E8D}"/>
    <hyperlink ref="A21" location="'4-19'!A1" display="4-19. 市営住宅の状況" xr:uid="{29AD6E9B-AB2E-4C53-9F6D-DEFB7A60AD0A}"/>
    <hyperlink ref="A22" location="'4-20'!A1" display="4-20. 住宅の所有関係別状況" xr:uid="{004160C5-D680-4B89-A999-E81FF7E177E5}"/>
    <hyperlink ref="A23" location="'4-21'!A1" display="4-21. 世帯人員別世帯数" xr:uid="{91C5F43A-A17A-467D-AEE9-F5E2D0832AFB}"/>
    <hyperlink ref="A24" location="'4-22'!A1" display="4-22. 居住世帯の有無別住宅数" xr:uid="{E6D9D844-AEB9-48EB-96AC-3D059AB4550A}"/>
    <hyperlink ref="A25" location="'4-23'!A1" display="4-23. 住宅の種類・構造・建築の時期別住宅数" xr:uid="{5FB29B35-8E95-478C-B614-4D74EBF6EADC}"/>
    <hyperlink ref="A26" location="'4-24(1)'!A1" display="4-24. 住宅の所有関係等の住宅数　（1）住宅の所有関係・建て方・階数別専用住宅数" xr:uid="{3EE27B34-AA87-4EA9-89A1-67AA1CEDDC5E}"/>
    <hyperlink ref="A27" location="'4-24(2)'!A1" display="4-24. 住宅の所有関係等の住宅数　（2）住宅の所有関係・別世帯の子の居住地別高齢者世帯数" xr:uid="{4AB5B602-2C9A-4026-8F61-10979D9A1C9C}"/>
    <hyperlink ref="A28" location="'4-25'!A1" display="4-25. 土地の標準価格" xr:uid="{78DDF86E-06D3-4D97-A727-B77730F16BB3}"/>
    <hyperlink ref="A29" location="'4-26'!A1" display="4-26. 「市長への手紙等市民の声」関係担当部課所別・種別件数" xr:uid="{DFC7A25F-B458-48E8-9C0A-C510A9EC7116}"/>
    <hyperlink ref="A30" location="'4-27'!A1" display="4-27. 各種相談件数" xr:uid="{BC638AA5-C07B-43E6-B9D2-484727D0915B}"/>
    <hyperlink ref="A31" location="'4-28'!A1" display="4-28. 市民相談、法律相談の状況" xr:uid="{8B319039-A516-4977-B272-6BFFB53AC967}"/>
    <hyperlink ref="A32" location="'4-29'!A1" display="4-29. 種類別届出件数" xr:uid="{B99AFD4B-5E49-427B-849C-7BB9115AF0DC}"/>
    <hyperlink ref="A33" location="'4-30'!A1" display="4-30. 市内見学バスツアー実施回数及び参加人数" xr:uid="{49AC17BF-3BEE-463C-9F2D-087F965361F4}"/>
    <hyperlink ref="A34" location="'4-31'!A1" display="4-31. 広報刊行物等発行状況" xr:uid="{8EA0F77F-B2E7-481E-B43F-7031E02FFCD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1810-61DB-4EA1-B533-48B6AF343C17}">
  <sheetPr codeName="Sheet9"/>
  <dimension ref="A1:J24"/>
  <sheetViews>
    <sheetView zoomScale="110" zoomScaleNormal="110" workbookViewId="0"/>
  </sheetViews>
  <sheetFormatPr defaultColWidth="8.75" defaultRowHeight="13.5" x14ac:dyDescent="0.15"/>
  <cols>
    <col min="1" max="1" width="18.75" style="149" customWidth="1"/>
    <col min="2" max="10" width="8" style="149" customWidth="1"/>
    <col min="11" max="16384" width="8.75" style="149"/>
  </cols>
  <sheetData>
    <row r="1" spans="1:10" s="173" customFormat="1" ht="15" customHeight="1" x14ac:dyDescent="0.15">
      <c r="A1" s="706" t="s">
        <v>764</v>
      </c>
    </row>
    <row r="2" spans="1:10" s="173" customFormat="1" ht="15" customHeight="1" x14ac:dyDescent="0.15"/>
    <row r="3" spans="1:10" ht="15" customHeight="1" x14ac:dyDescent="0.15">
      <c r="A3" s="147" t="s">
        <v>204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0" ht="15" customHeight="1" x14ac:dyDescent="0.15">
      <c r="A4" s="150" t="s">
        <v>205</v>
      </c>
      <c r="B4" s="151"/>
      <c r="C4" s="151"/>
      <c r="E4" s="151"/>
      <c r="F4" s="152"/>
      <c r="H4" s="151"/>
      <c r="J4" s="153" t="s">
        <v>206</v>
      </c>
    </row>
    <row r="5" spans="1:10" ht="15" customHeight="1" x14ac:dyDescent="0.15">
      <c r="A5" s="566" t="s">
        <v>207</v>
      </c>
      <c r="B5" s="567" t="s">
        <v>208</v>
      </c>
      <c r="C5" s="568"/>
      <c r="D5" s="569"/>
      <c r="E5" s="567" t="s">
        <v>209</v>
      </c>
      <c r="F5" s="570"/>
      <c r="G5" s="570"/>
      <c r="H5" s="567" t="s">
        <v>210</v>
      </c>
      <c r="I5" s="570"/>
      <c r="J5" s="570"/>
    </row>
    <row r="6" spans="1:10" ht="15" customHeight="1" x14ac:dyDescent="0.15">
      <c r="A6" s="566"/>
      <c r="B6" s="155" t="s">
        <v>211</v>
      </c>
      <c r="C6" s="155" t="s">
        <v>212</v>
      </c>
      <c r="D6" s="154" t="s">
        <v>213</v>
      </c>
      <c r="E6" s="155" t="s">
        <v>211</v>
      </c>
      <c r="F6" s="155" t="s">
        <v>212</v>
      </c>
      <c r="G6" s="154" t="s">
        <v>213</v>
      </c>
      <c r="H6" s="155" t="s">
        <v>211</v>
      </c>
      <c r="I6" s="155" t="s">
        <v>212</v>
      </c>
      <c r="J6" s="154" t="s">
        <v>213</v>
      </c>
    </row>
    <row r="7" spans="1:10" ht="37.5" customHeight="1" x14ac:dyDescent="0.15">
      <c r="A7" s="156" t="s">
        <v>214</v>
      </c>
      <c r="B7" s="157">
        <v>289092</v>
      </c>
      <c r="C7" s="157">
        <v>374635</v>
      </c>
      <c r="D7" s="157">
        <v>204647</v>
      </c>
      <c r="E7" s="157">
        <v>289873</v>
      </c>
      <c r="F7" s="157">
        <v>378185</v>
      </c>
      <c r="G7" s="157">
        <v>203056</v>
      </c>
      <c r="H7" s="157">
        <v>314093</v>
      </c>
      <c r="I7" s="157">
        <v>412101</v>
      </c>
      <c r="J7" s="157">
        <v>215863</v>
      </c>
    </row>
    <row r="8" spans="1:10" s="160" customFormat="1" ht="37.5" customHeight="1" x14ac:dyDescent="0.15">
      <c r="A8" s="158" t="s">
        <v>215</v>
      </c>
      <c r="B8" s="159" t="s">
        <v>216</v>
      </c>
      <c r="C8" s="159" t="s">
        <v>216</v>
      </c>
      <c r="D8" s="159" t="s">
        <v>216</v>
      </c>
      <c r="E8" s="159" t="s">
        <v>216</v>
      </c>
      <c r="F8" s="159" t="s">
        <v>216</v>
      </c>
      <c r="G8" s="159" t="s">
        <v>216</v>
      </c>
      <c r="H8" s="159" t="s">
        <v>216</v>
      </c>
      <c r="I8" s="159" t="s">
        <v>216</v>
      </c>
      <c r="J8" s="159" t="s">
        <v>216</v>
      </c>
    </row>
    <row r="9" spans="1:10" ht="37.5" customHeight="1" x14ac:dyDescent="0.15">
      <c r="A9" s="158" t="s">
        <v>217</v>
      </c>
      <c r="B9" s="161">
        <v>430630</v>
      </c>
      <c r="C9" s="161">
        <v>471609</v>
      </c>
      <c r="D9" s="161">
        <v>273441</v>
      </c>
      <c r="E9" s="161">
        <v>425999</v>
      </c>
      <c r="F9" s="161">
        <v>449391</v>
      </c>
      <c r="G9" s="161">
        <v>326840</v>
      </c>
      <c r="H9" s="161">
        <v>477797</v>
      </c>
      <c r="I9" s="161">
        <v>513338</v>
      </c>
      <c r="J9" s="161">
        <v>365799</v>
      </c>
    </row>
    <row r="10" spans="1:10" ht="37.5" customHeight="1" x14ac:dyDescent="0.15">
      <c r="A10" s="158" t="s">
        <v>218</v>
      </c>
      <c r="B10" s="161">
        <v>372158</v>
      </c>
      <c r="C10" s="161">
        <v>438511</v>
      </c>
      <c r="D10" s="161">
        <v>218669</v>
      </c>
      <c r="E10" s="161">
        <v>371193</v>
      </c>
      <c r="F10" s="161">
        <v>442960</v>
      </c>
      <c r="G10" s="161">
        <v>221727</v>
      </c>
      <c r="H10" s="161">
        <v>378490</v>
      </c>
      <c r="I10" s="161">
        <v>452466</v>
      </c>
      <c r="J10" s="161">
        <v>228728</v>
      </c>
    </row>
    <row r="11" spans="1:10" ht="37.5" customHeight="1" x14ac:dyDescent="0.15">
      <c r="A11" s="158" t="s">
        <v>219</v>
      </c>
      <c r="B11" s="161">
        <v>505943</v>
      </c>
      <c r="C11" s="161">
        <v>525101</v>
      </c>
      <c r="D11" s="161">
        <v>398273</v>
      </c>
      <c r="E11" s="161">
        <v>534877</v>
      </c>
      <c r="F11" s="161">
        <v>559350</v>
      </c>
      <c r="G11" s="161">
        <v>401142</v>
      </c>
      <c r="H11" s="161">
        <v>534691</v>
      </c>
      <c r="I11" s="161">
        <v>567429</v>
      </c>
      <c r="J11" s="161">
        <v>396245</v>
      </c>
    </row>
    <row r="12" spans="1:10" ht="37.5" customHeight="1" x14ac:dyDescent="0.15">
      <c r="A12" s="158" t="s">
        <v>220</v>
      </c>
      <c r="B12" s="161">
        <v>389535</v>
      </c>
      <c r="C12" s="161">
        <v>437474</v>
      </c>
      <c r="D12" s="161">
        <v>306192</v>
      </c>
      <c r="E12" s="161">
        <v>446246</v>
      </c>
      <c r="F12" s="161">
        <v>498193</v>
      </c>
      <c r="G12" s="161">
        <v>343218</v>
      </c>
      <c r="H12" s="161">
        <v>506287</v>
      </c>
      <c r="I12" s="161">
        <v>535789</v>
      </c>
      <c r="J12" s="161">
        <v>402527</v>
      </c>
    </row>
    <row r="13" spans="1:10" ht="37.5" customHeight="1" x14ac:dyDescent="0.15">
      <c r="A13" s="158" t="s">
        <v>221</v>
      </c>
      <c r="B13" s="161">
        <v>245428</v>
      </c>
      <c r="C13" s="161">
        <v>318142</v>
      </c>
      <c r="D13" s="161">
        <v>136199</v>
      </c>
      <c r="E13" s="161">
        <v>273145</v>
      </c>
      <c r="F13" s="161">
        <v>322649</v>
      </c>
      <c r="G13" s="161">
        <v>156629</v>
      </c>
      <c r="H13" s="161">
        <v>299248</v>
      </c>
      <c r="I13" s="161">
        <v>347042</v>
      </c>
      <c r="J13" s="161">
        <v>182622</v>
      </c>
    </row>
    <row r="14" spans="1:10" ht="37.5" customHeight="1" x14ac:dyDescent="0.15">
      <c r="A14" s="158" t="s">
        <v>222</v>
      </c>
      <c r="B14" s="161">
        <v>238214</v>
      </c>
      <c r="C14" s="161">
        <v>353256</v>
      </c>
      <c r="D14" s="161">
        <v>149467</v>
      </c>
      <c r="E14" s="161">
        <v>241261</v>
      </c>
      <c r="F14" s="161">
        <v>347720</v>
      </c>
      <c r="G14" s="161">
        <v>158103</v>
      </c>
      <c r="H14" s="161">
        <v>267096</v>
      </c>
      <c r="I14" s="161">
        <v>398555</v>
      </c>
      <c r="J14" s="161">
        <v>168929</v>
      </c>
    </row>
    <row r="15" spans="1:10" ht="37.5" customHeight="1" x14ac:dyDescent="0.15">
      <c r="A15" s="158" t="s">
        <v>223</v>
      </c>
      <c r="B15" s="161">
        <v>408442</v>
      </c>
      <c r="C15" s="161">
        <v>613733</v>
      </c>
      <c r="D15" s="161">
        <v>319653</v>
      </c>
      <c r="E15" s="161">
        <v>386947</v>
      </c>
      <c r="F15" s="161">
        <v>651758</v>
      </c>
      <c r="G15" s="161">
        <v>283898</v>
      </c>
      <c r="H15" s="161">
        <v>477025</v>
      </c>
      <c r="I15" s="161">
        <v>655902</v>
      </c>
      <c r="J15" s="161">
        <v>348415</v>
      </c>
    </row>
    <row r="16" spans="1:10" ht="37.5" customHeight="1" x14ac:dyDescent="0.15">
      <c r="A16" s="158" t="s">
        <v>224</v>
      </c>
      <c r="B16" s="161">
        <v>271021</v>
      </c>
      <c r="C16" s="161">
        <v>310705</v>
      </c>
      <c r="D16" s="161">
        <v>206971</v>
      </c>
      <c r="E16" s="161">
        <v>387801</v>
      </c>
      <c r="F16" s="161">
        <v>441634</v>
      </c>
      <c r="G16" s="161">
        <v>254026</v>
      </c>
      <c r="H16" s="161">
        <v>452246</v>
      </c>
      <c r="I16" s="161">
        <v>537965</v>
      </c>
      <c r="J16" s="161">
        <v>275995</v>
      </c>
    </row>
    <row r="17" spans="1:10" ht="37.5" customHeight="1" x14ac:dyDescent="0.15">
      <c r="A17" s="158" t="s">
        <v>225</v>
      </c>
      <c r="B17" s="161">
        <v>487125</v>
      </c>
      <c r="C17" s="161">
        <v>549245</v>
      </c>
      <c r="D17" s="161">
        <v>331542</v>
      </c>
      <c r="E17" s="161">
        <v>454395</v>
      </c>
      <c r="F17" s="161">
        <v>534784</v>
      </c>
      <c r="G17" s="161">
        <v>304963</v>
      </c>
      <c r="H17" s="161">
        <v>479153</v>
      </c>
      <c r="I17" s="161">
        <v>550945</v>
      </c>
      <c r="J17" s="161">
        <v>320127</v>
      </c>
    </row>
    <row r="18" spans="1:10" ht="37.5" customHeight="1" x14ac:dyDescent="0.15">
      <c r="A18" s="158" t="s">
        <v>226</v>
      </c>
      <c r="B18" s="161">
        <v>115300</v>
      </c>
      <c r="C18" s="161">
        <v>154885</v>
      </c>
      <c r="D18" s="161">
        <v>95627</v>
      </c>
      <c r="E18" s="161">
        <v>112495</v>
      </c>
      <c r="F18" s="161">
        <v>156612</v>
      </c>
      <c r="G18" s="161">
        <v>95058</v>
      </c>
      <c r="H18" s="161">
        <v>120841</v>
      </c>
      <c r="I18" s="161">
        <v>169547</v>
      </c>
      <c r="J18" s="161">
        <v>98979</v>
      </c>
    </row>
    <row r="19" spans="1:10" ht="37.5" customHeight="1" x14ac:dyDescent="0.15">
      <c r="A19" s="158" t="s">
        <v>227</v>
      </c>
      <c r="B19" s="161">
        <v>171820</v>
      </c>
      <c r="C19" s="161">
        <v>216242</v>
      </c>
      <c r="D19" s="161">
        <v>134707</v>
      </c>
      <c r="E19" s="161">
        <v>159015</v>
      </c>
      <c r="F19" s="161">
        <v>205533</v>
      </c>
      <c r="G19" s="161">
        <v>111429</v>
      </c>
      <c r="H19" s="161">
        <v>180775</v>
      </c>
      <c r="I19" s="161">
        <v>241608</v>
      </c>
      <c r="J19" s="161">
        <v>132354</v>
      </c>
    </row>
    <row r="20" spans="1:10" ht="37.5" customHeight="1" x14ac:dyDescent="0.15">
      <c r="A20" s="158" t="s">
        <v>228</v>
      </c>
      <c r="B20" s="161">
        <v>358976</v>
      </c>
      <c r="C20" s="161">
        <v>387161</v>
      </c>
      <c r="D20" s="161">
        <v>335893</v>
      </c>
      <c r="E20" s="161">
        <v>401444</v>
      </c>
      <c r="F20" s="161">
        <v>459918</v>
      </c>
      <c r="G20" s="161">
        <v>349704</v>
      </c>
      <c r="H20" s="161">
        <v>423951</v>
      </c>
      <c r="I20" s="161">
        <v>488314</v>
      </c>
      <c r="J20" s="161">
        <v>355043</v>
      </c>
    </row>
    <row r="21" spans="1:10" ht="37.5" customHeight="1" x14ac:dyDescent="0.15">
      <c r="A21" s="158" t="s">
        <v>229</v>
      </c>
      <c r="B21" s="161">
        <v>320694</v>
      </c>
      <c r="C21" s="161">
        <v>406691</v>
      </c>
      <c r="D21" s="161">
        <v>289778</v>
      </c>
      <c r="E21" s="161">
        <v>295480</v>
      </c>
      <c r="F21" s="161">
        <v>388690</v>
      </c>
      <c r="G21" s="161">
        <v>265614</v>
      </c>
      <c r="H21" s="161">
        <v>305081</v>
      </c>
      <c r="I21" s="161">
        <v>424224</v>
      </c>
      <c r="J21" s="161">
        <v>266748</v>
      </c>
    </row>
    <row r="22" spans="1:10" ht="37.5" customHeight="1" x14ac:dyDescent="0.15">
      <c r="A22" s="158" t="s">
        <v>230</v>
      </c>
      <c r="B22" s="162">
        <v>359951</v>
      </c>
      <c r="C22" s="162">
        <v>435937</v>
      </c>
      <c r="D22" s="162">
        <v>242572</v>
      </c>
      <c r="E22" s="162">
        <v>357990</v>
      </c>
      <c r="F22" s="162">
        <v>447316</v>
      </c>
      <c r="G22" s="162">
        <v>234318</v>
      </c>
      <c r="H22" s="161">
        <v>387811</v>
      </c>
      <c r="I22" s="162">
        <v>476238</v>
      </c>
      <c r="J22" s="162">
        <v>264748</v>
      </c>
    </row>
    <row r="23" spans="1:10" ht="37.5" customHeight="1" x14ac:dyDescent="0.15">
      <c r="A23" s="163" t="s">
        <v>231</v>
      </c>
      <c r="B23" s="164">
        <v>247579</v>
      </c>
      <c r="C23" s="164">
        <v>303613</v>
      </c>
      <c r="D23" s="164">
        <v>167747</v>
      </c>
      <c r="E23" s="164">
        <v>261906</v>
      </c>
      <c r="F23" s="164">
        <v>319830</v>
      </c>
      <c r="G23" s="164">
        <v>176888</v>
      </c>
      <c r="H23" s="161">
        <v>275044</v>
      </c>
      <c r="I23" s="164">
        <v>334865</v>
      </c>
      <c r="J23" s="164">
        <v>187133</v>
      </c>
    </row>
    <row r="24" spans="1:10" ht="15" customHeight="1" x14ac:dyDescent="0.15">
      <c r="A24" s="165"/>
      <c r="B24" s="165"/>
      <c r="C24" s="165"/>
      <c r="D24" s="165"/>
      <c r="E24" s="165"/>
      <c r="F24" s="165"/>
      <c r="G24" s="165"/>
      <c r="H24" s="165"/>
      <c r="I24" s="165"/>
      <c r="J24" s="166" t="s">
        <v>232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 xr:uid="{31D2A852-ADA0-4462-927F-31CD5ECB77D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58CF4-D624-40F0-B856-952986C2884F}">
  <sheetPr codeName="Sheet10"/>
  <dimension ref="A1:N24"/>
  <sheetViews>
    <sheetView zoomScale="110" zoomScaleNormal="110" workbookViewId="0">
      <pane xSplit="1" ySplit="6" topLeftCell="B7" activePane="bottomRight" state="frozen"/>
      <selection activeCell="E24" sqref="E24"/>
      <selection pane="topRight" activeCell="E24" sqref="E24"/>
      <selection pane="bottomLeft" activeCell="E24" sqref="E24"/>
      <selection pane="bottomRight"/>
    </sheetView>
  </sheetViews>
  <sheetFormatPr defaultColWidth="8.75" defaultRowHeight="15" customHeight="1" x14ac:dyDescent="0.15"/>
  <cols>
    <col min="1" max="1" width="18.75" style="149" customWidth="1"/>
    <col min="2" max="10" width="7.5" style="149" customWidth="1"/>
    <col min="11" max="16384" width="8.75" style="149"/>
  </cols>
  <sheetData>
    <row r="1" spans="1:14" s="173" customFormat="1" ht="15" customHeight="1" x14ac:dyDescent="0.15">
      <c r="A1" s="706" t="s">
        <v>764</v>
      </c>
    </row>
    <row r="2" spans="1:14" s="173" customFormat="1" ht="15" customHeight="1" x14ac:dyDescent="0.15"/>
    <row r="3" spans="1:14" ht="15" customHeight="1" x14ac:dyDescent="0.15">
      <c r="A3" s="147" t="s">
        <v>233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4" ht="15" customHeight="1" x14ac:dyDescent="0.15">
      <c r="A4" s="150" t="s">
        <v>205</v>
      </c>
      <c r="B4" s="151"/>
      <c r="C4" s="151"/>
      <c r="E4" s="151"/>
      <c r="F4" s="151"/>
      <c r="H4" s="151"/>
      <c r="I4" s="151"/>
      <c r="J4" s="153" t="s">
        <v>234</v>
      </c>
    </row>
    <row r="5" spans="1:14" ht="15" customHeight="1" x14ac:dyDescent="0.15">
      <c r="A5" s="566" t="s">
        <v>207</v>
      </c>
      <c r="B5" s="567" t="s">
        <v>208</v>
      </c>
      <c r="C5" s="568"/>
      <c r="D5" s="569"/>
      <c r="E5" s="567" t="s">
        <v>209</v>
      </c>
      <c r="F5" s="570"/>
      <c r="G5" s="570"/>
      <c r="H5" s="567" t="s">
        <v>210</v>
      </c>
      <c r="I5" s="570"/>
      <c r="J5" s="570"/>
    </row>
    <row r="6" spans="1:14" ht="15" customHeight="1" x14ac:dyDescent="0.15">
      <c r="A6" s="566"/>
      <c r="B6" s="155" t="s">
        <v>211</v>
      </c>
      <c r="C6" s="155" t="s">
        <v>212</v>
      </c>
      <c r="D6" s="154" t="s">
        <v>213</v>
      </c>
      <c r="E6" s="155" t="s">
        <v>211</v>
      </c>
      <c r="F6" s="155" t="s">
        <v>212</v>
      </c>
      <c r="G6" s="154" t="s">
        <v>213</v>
      </c>
      <c r="H6" s="155" t="s">
        <v>211</v>
      </c>
      <c r="I6" s="155" t="s">
        <v>212</v>
      </c>
      <c r="J6" s="154" t="s">
        <v>213</v>
      </c>
    </row>
    <row r="7" spans="1:14" ht="37.5" customHeight="1" x14ac:dyDescent="0.15">
      <c r="A7" s="156" t="s">
        <v>214</v>
      </c>
      <c r="B7" s="167">
        <v>130.1</v>
      </c>
      <c r="C7" s="167">
        <v>149</v>
      </c>
      <c r="D7" s="167">
        <v>111.4</v>
      </c>
      <c r="E7" s="167">
        <v>130.1</v>
      </c>
      <c r="F7" s="167">
        <v>149.9</v>
      </c>
      <c r="G7" s="167">
        <v>110.6</v>
      </c>
      <c r="H7" s="167">
        <v>131.1</v>
      </c>
      <c r="I7" s="167">
        <v>148.80000000000001</v>
      </c>
      <c r="J7" s="167">
        <v>113.2</v>
      </c>
    </row>
    <row r="8" spans="1:14" ht="37.5" customHeight="1" x14ac:dyDescent="0.15">
      <c r="A8" s="158" t="s">
        <v>215</v>
      </c>
      <c r="B8" s="168" t="s">
        <v>216</v>
      </c>
      <c r="C8" s="168" t="s">
        <v>216</v>
      </c>
      <c r="D8" s="168" t="s">
        <v>216</v>
      </c>
      <c r="E8" s="168" t="s">
        <v>216</v>
      </c>
      <c r="F8" s="168" t="s">
        <v>216</v>
      </c>
      <c r="G8" s="168" t="s">
        <v>216</v>
      </c>
      <c r="H8" s="168" t="s">
        <v>216</v>
      </c>
      <c r="I8" s="168" t="s">
        <v>216</v>
      </c>
      <c r="J8" s="168" t="s">
        <v>216</v>
      </c>
    </row>
    <row r="9" spans="1:14" ht="37.5" customHeight="1" x14ac:dyDescent="0.15">
      <c r="A9" s="158" t="s">
        <v>217</v>
      </c>
      <c r="B9" s="169">
        <v>166.8</v>
      </c>
      <c r="C9" s="169">
        <v>174.8</v>
      </c>
      <c r="D9" s="169">
        <v>136</v>
      </c>
      <c r="E9" s="169">
        <v>168.6</v>
      </c>
      <c r="F9" s="169">
        <v>173.3</v>
      </c>
      <c r="G9" s="169">
        <v>148.9</v>
      </c>
      <c r="H9" s="169">
        <v>163</v>
      </c>
      <c r="I9" s="169">
        <v>167.3</v>
      </c>
      <c r="J9" s="169">
        <v>149.5</v>
      </c>
    </row>
    <row r="10" spans="1:14" ht="37.5" customHeight="1" x14ac:dyDescent="0.15">
      <c r="A10" s="158" t="s">
        <v>218</v>
      </c>
      <c r="B10" s="169">
        <v>153.19999999999999</v>
      </c>
      <c r="C10" s="169">
        <v>163.5</v>
      </c>
      <c r="D10" s="169">
        <v>129.5</v>
      </c>
      <c r="E10" s="169">
        <v>154.9</v>
      </c>
      <c r="F10" s="169">
        <v>165.2</v>
      </c>
      <c r="G10" s="169">
        <v>133.5</v>
      </c>
      <c r="H10" s="169">
        <v>154.9</v>
      </c>
      <c r="I10" s="169">
        <v>164.5</v>
      </c>
      <c r="J10" s="169">
        <v>135.6</v>
      </c>
      <c r="N10" s="161"/>
    </row>
    <row r="11" spans="1:14" ht="37.5" customHeight="1" x14ac:dyDescent="0.15">
      <c r="A11" s="158" t="s">
        <v>219</v>
      </c>
      <c r="B11" s="169">
        <v>146.1</v>
      </c>
      <c r="C11" s="169">
        <v>148.19999999999999</v>
      </c>
      <c r="D11" s="169">
        <v>134.4</v>
      </c>
      <c r="E11" s="169">
        <v>151.69999999999999</v>
      </c>
      <c r="F11" s="169">
        <v>155.6</v>
      </c>
      <c r="G11" s="169">
        <v>130.9</v>
      </c>
      <c r="H11" s="169">
        <v>151.4</v>
      </c>
      <c r="I11" s="169">
        <v>156.19999999999999</v>
      </c>
      <c r="J11" s="169">
        <v>131.19999999999999</v>
      </c>
    </row>
    <row r="12" spans="1:14" ht="37.5" customHeight="1" x14ac:dyDescent="0.15">
      <c r="A12" s="158" t="s">
        <v>220</v>
      </c>
      <c r="B12" s="169">
        <v>153.69999999999999</v>
      </c>
      <c r="C12" s="169">
        <v>160.6</v>
      </c>
      <c r="D12" s="169">
        <v>142</v>
      </c>
      <c r="E12" s="169">
        <v>154.4</v>
      </c>
      <c r="F12" s="169">
        <v>159.5</v>
      </c>
      <c r="G12" s="169">
        <v>144.1</v>
      </c>
      <c r="H12" s="169">
        <v>162.80000000000001</v>
      </c>
      <c r="I12" s="169">
        <v>167.9</v>
      </c>
      <c r="J12" s="169">
        <v>145.19999999999999</v>
      </c>
    </row>
    <row r="13" spans="1:14" ht="37.5" customHeight="1" x14ac:dyDescent="0.15">
      <c r="A13" s="158" t="s">
        <v>221</v>
      </c>
      <c r="B13" s="169">
        <v>144</v>
      </c>
      <c r="C13" s="169">
        <v>171.5</v>
      </c>
      <c r="D13" s="169">
        <v>102.5</v>
      </c>
      <c r="E13" s="169">
        <v>152.4</v>
      </c>
      <c r="F13" s="169">
        <v>171.1</v>
      </c>
      <c r="G13" s="169">
        <v>108.4</v>
      </c>
      <c r="H13" s="169">
        <v>149.69999999999999</v>
      </c>
      <c r="I13" s="169">
        <v>166.2</v>
      </c>
      <c r="J13" s="169">
        <v>109.4</v>
      </c>
    </row>
    <row r="14" spans="1:14" ht="37.5" customHeight="1" x14ac:dyDescent="0.15">
      <c r="A14" s="158" t="s">
        <v>222</v>
      </c>
      <c r="B14" s="169">
        <v>119.8</v>
      </c>
      <c r="C14" s="169">
        <v>141.69999999999999</v>
      </c>
      <c r="D14" s="169">
        <v>102.9</v>
      </c>
      <c r="E14" s="169">
        <v>120</v>
      </c>
      <c r="F14" s="169">
        <v>140.80000000000001</v>
      </c>
      <c r="G14" s="169">
        <v>103.8</v>
      </c>
      <c r="H14" s="169">
        <v>120.8</v>
      </c>
      <c r="I14" s="169">
        <v>140.19999999999999</v>
      </c>
      <c r="J14" s="169">
        <v>106.2</v>
      </c>
    </row>
    <row r="15" spans="1:14" ht="37.5" customHeight="1" x14ac:dyDescent="0.15">
      <c r="A15" s="158" t="s">
        <v>223</v>
      </c>
      <c r="B15" s="169">
        <v>139</v>
      </c>
      <c r="C15" s="169">
        <v>167</v>
      </c>
      <c r="D15" s="169">
        <v>126.8</v>
      </c>
      <c r="E15" s="169">
        <v>137.1</v>
      </c>
      <c r="F15" s="169">
        <v>160.30000000000001</v>
      </c>
      <c r="G15" s="169">
        <v>128</v>
      </c>
      <c r="H15" s="169">
        <v>144.5</v>
      </c>
      <c r="I15" s="169">
        <v>161.4</v>
      </c>
      <c r="J15" s="169">
        <v>132.4</v>
      </c>
    </row>
    <row r="16" spans="1:14" ht="37.5" customHeight="1" x14ac:dyDescent="0.15">
      <c r="A16" s="158" t="s">
        <v>224</v>
      </c>
      <c r="B16" s="169">
        <v>134.1</v>
      </c>
      <c r="C16" s="169">
        <v>144.4</v>
      </c>
      <c r="D16" s="169">
        <v>117.1</v>
      </c>
      <c r="E16" s="169">
        <v>155.19999999999999</v>
      </c>
      <c r="F16" s="169">
        <v>165</v>
      </c>
      <c r="G16" s="169">
        <v>130.69999999999999</v>
      </c>
      <c r="H16" s="169">
        <v>156.4</v>
      </c>
      <c r="I16" s="169">
        <v>166.7</v>
      </c>
      <c r="J16" s="169">
        <v>135.4</v>
      </c>
    </row>
    <row r="17" spans="1:10" ht="37.5" customHeight="1" x14ac:dyDescent="0.15">
      <c r="A17" s="158" t="s">
        <v>225</v>
      </c>
      <c r="B17" s="169">
        <v>150.69999999999999</v>
      </c>
      <c r="C17" s="169">
        <v>158.1</v>
      </c>
      <c r="D17" s="169">
        <v>131.9</v>
      </c>
      <c r="E17" s="169">
        <v>148.19999999999999</v>
      </c>
      <c r="F17" s="169">
        <v>158.19999999999999</v>
      </c>
      <c r="G17" s="169">
        <v>129.69999999999999</v>
      </c>
      <c r="H17" s="169">
        <v>144.69999999999999</v>
      </c>
      <c r="I17" s="169">
        <v>150.80000000000001</v>
      </c>
      <c r="J17" s="169">
        <v>131.4</v>
      </c>
    </row>
    <row r="18" spans="1:10" ht="37.5" customHeight="1" x14ac:dyDescent="0.15">
      <c r="A18" s="158" t="s">
        <v>226</v>
      </c>
      <c r="B18" s="169">
        <v>78.7</v>
      </c>
      <c r="C18" s="169">
        <v>94.9</v>
      </c>
      <c r="D18" s="169">
        <v>70.5</v>
      </c>
      <c r="E18" s="169">
        <v>78.5</v>
      </c>
      <c r="F18" s="169">
        <v>98.8</v>
      </c>
      <c r="G18" s="169">
        <v>70.400000000000006</v>
      </c>
      <c r="H18" s="169">
        <v>81.7</v>
      </c>
      <c r="I18" s="169">
        <v>97.6</v>
      </c>
      <c r="J18" s="169">
        <v>74.5</v>
      </c>
    </row>
    <row r="19" spans="1:10" ht="37.5" customHeight="1" x14ac:dyDescent="0.15">
      <c r="A19" s="158" t="s">
        <v>227</v>
      </c>
      <c r="B19" s="169">
        <v>108.9</v>
      </c>
      <c r="C19" s="169">
        <v>125.9</v>
      </c>
      <c r="D19" s="169">
        <v>94.7</v>
      </c>
      <c r="E19" s="169">
        <v>97.7</v>
      </c>
      <c r="F19" s="169">
        <v>110.1</v>
      </c>
      <c r="G19" s="169">
        <v>85.1</v>
      </c>
      <c r="H19" s="169">
        <v>101.5</v>
      </c>
      <c r="I19" s="169">
        <v>114</v>
      </c>
      <c r="J19" s="169">
        <v>91.5</v>
      </c>
    </row>
    <row r="20" spans="1:10" ht="37.5" customHeight="1" x14ac:dyDescent="0.15">
      <c r="A20" s="158" t="s">
        <v>228</v>
      </c>
      <c r="B20" s="169">
        <v>122.3</v>
      </c>
      <c r="C20" s="169">
        <v>121.1</v>
      </c>
      <c r="D20" s="169">
        <v>123.3</v>
      </c>
      <c r="E20" s="169">
        <v>127.5</v>
      </c>
      <c r="F20" s="169">
        <v>129.69999999999999</v>
      </c>
      <c r="G20" s="169">
        <v>125.5</v>
      </c>
      <c r="H20" s="169">
        <v>125</v>
      </c>
      <c r="I20" s="169">
        <v>131.5</v>
      </c>
      <c r="J20" s="169">
        <v>118</v>
      </c>
    </row>
    <row r="21" spans="1:10" ht="37.5" customHeight="1" x14ac:dyDescent="0.15">
      <c r="A21" s="158" t="s">
        <v>229</v>
      </c>
      <c r="B21" s="169">
        <v>128.69999999999999</v>
      </c>
      <c r="C21" s="169">
        <v>126.4</v>
      </c>
      <c r="D21" s="169">
        <v>129.6</v>
      </c>
      <c r="E21" s="169">
        <v>123.9</v>
      </c>
      <c r="F21" s="169">
        <v>127.3</v>
      </c>
      <c r="G21" s="169">
        <v>122.8</v>
      </c>
      <c r="H21" s="169">
        <v>125.9</v>
      </c>
      <c r="I21" s="169">
        <v>131</v>
      </c>
      <c r="J21" s="169">
        <v>124.4</v>
      </c>
    </row>
    <row r="22" spans="1:10" ht="37.5" customHeight="1" x14ac:dyDescent="0.15">
      <c r="A22" s="158" t="s">
        <v>230</v>
      </c>
      <c r="B22" s="169">
        <v>141.4</v>
      </c>
      <c r="C22" s="169">
        <v>154.1</v>
      </c>
      <c r="D22" s="169">
        <v>121.7</v>
      </c>
      <c r="E22" s="169">
        <v>141.19999999999999</v>
      </c>
      <c r="F22" s="169">
        <v>157</v>
      </c>
      <c r="G22" s="169">
        <v>119.3</v>
      </c>
      <c r="H22" s="169">
        <v>145.5</v>
      </c>
      <c r="I22" s="169">
        <v>157.5</v>
      </c>
      <c r="J22" s="169">
        <v>128.6</v>
      </c>
    </row>
    <row r="23" spans="1:10" ht="37.5" customHeight="1" x14ac:dyDescent="0.15">
      <c r="A23" s="163" t="s">
        <v>231</v>
      </c>
      <c r="B23" s="169">
        <v>135.69999999999999</v>
      </c>
      <c r="C23" s="169">
        <v>152.19999999999999</v>
      </c>
      <c r="D23" s="169">
        <v>112.2</v>
      </c>
      <c r="E23" s="169">
        <v>133.5</v>
      </c>
      <c r="F23" s="169">
        <v>148.9</v>
      </c>
      <c r="G23" s="169">
        <v>111.1</v>
      </c>
      <c r="H23" s="169">
        <v>132.5</v>
      </c>
      <c r="I23" s="169">
        <v>146.80000000000001</v>
      </c>
      <c r="J23" s="169">
        <v>111.7</v>
      </c>
    </row>
    <row r="24" spans="1:10" ht="15" customHeight="1" x14ac:dyDescent="0.15">
      <c r="A24" s="170"/>
      <c r="B24" s="170"/>
      <c r="C24" s="170"/>
      <c r="D24" s="170"/>
      <c r="E24" s="170"/>
      <c r="F24" s="170"/>
      <c r="G24" s="170"/>
      <c r="H24" s="170"/>
      <c r="I24" s="170"/>
      <c r="J24" s="166" t="s">
        <v>232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 xr:uid="{04E0E5ED-9D38-4D9D-AED9-A25AC679277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9441-21FB-4E8C-A027-FBE7BD288CAB}">
  <sheetPr codeName="Sheet11"/>
  <dimension ref="A1:R27"/>
  <sheetViews>
    <sheetView zoomScale="110" zoomScaleNormal="110" zoomScaleSheetLayoutView="100" workbookViewId="0"/>
  </sheetViews>
  <sheetFormatPr defaultColWidth="8.75" defaultRowHeight="15" customHeight="1" x14ac:dyDescent="0.15"/>
  <cols>
    <col min="1" max="1" width="18.75" style="149" customWidth="1"/>
    <col min="2" max="2" width="8.125" style="149" customWidth="1"/>
    <col min="3" max="3" width="7.5" style="149" customWidth="1"/>
    <col min="4" max="4" width="8.125" style="149" customWidth="1"/>
    <col min="5" max="5" width="7.5" style="149" customWidth="1"/>
    <col min="6" max="8" width="8.75" style="149" customWidth="1"/>
    <col min="9" max="9" width="10" style="149" customWidth="1"/>
    <col min="10" max="10" width="18.75" style="149" customWidth="1"/>
    <col min="11" max="11" width="8.125" style="149" customWidth="1"/>
    <col min="12" max="12" width="7.5" style="149" customWidth="1"/>
    <col min="13" max="13" width="8.125" style="149" customWidth="1"/>
    <col min="14" max="14" width="7.5" style="149" customWidth="1"/>
    <col min="15" max="17" width="8.75" style="149" customWidth="1"/>
    <col min="18" max="18" width="10" style="149" customWidth="1"/>
    <col min="19" max="16384" width="8.75" style="149"/>
  </cols>
  <sheetData>
    <row r="1" spans="1:18" s="173" customFormat="1" ht="15" customHeight="1" x14ac:dyDescent="0.15">
      <c r="A1" s="706" t="s">
        <v>764</v>
      </c>
    </row>
    <row r="2" spans="1:18" s="173" customFormat="1" ht="15" customHeight="1" x14ac:dyDescent="0.15"/>
    <row r="3" spans="1:18" ht="15" customHeight="1" x14ac:dyDescent="0.15">
      <c r="A3" s="147" t="s">
        <v>235</v>
      </c>
      <c r="B3" s="148"/>
      <c r="C3" s="148"/>
      <c r="D3" s="148"/>
      <c r="E3" s="148"/>
      <c r="F3" s="148"/>
      <c r="G3" s="148"/>
      <c r="H3" s="148"/>
      <c r="I3" s="148"/>
      <c r="J3" s="147"/>
      <c r="K3" s="148"/>
      <c r="L3" s="148"/>
      <c r="M3" s="148"/>
      <c r="N3" s="148"/>
      <c r="O3" s="148"/>
      <c r="P3" s="148"/>
      <c r="Q3" s="148"/>
      <c r="R3" s="148"/>
    </row>
    <row r="4" spans="1:18" s="173" customFormat="1" ht="15" customHeight="1" x14ac:dyDescent="0.15">
      <c r="A4" s="171" t="s">
        <v>236</v>
      </c>
      <c r="B4" s="172"/>
      <c r="C4" s="172"/>
      <c r="D4" s="172"/>
      <c r="E4" s="172"/>
      <c r="F4" s="172"/>
      <c r="G4" s="172"/>
      <c r="H4" s="172"/>
      <c r="I4" s="153" t="s">
        <v>237</v>
      </c>
      <c r="J4" s="171" t="s">
        <v>238</v>
      </c>
      <c r="K4" s="172"/>
      <c r="L4" s="172"/>
      <c r="M4" s="172"/>
      <c r="N4" s="172"/>
      <c r="O4" s="172"/>
      <c r="P4" s="172"/>
      <c r="Q4" s="172"/>
      <c r="R4" s="153" t="s">
        <v>237</v>
      </c>
    </row>
    <row r="5" spans="1:18" ht="15" customHeight="1" x14ac:dyDescent="0.15">
      <c r="A5" s="566" t="s">
        <v>207</v>
      </c>
      <c r="B5" s="567" t="s">
        <v>239</v>
      </c>
      <c r="C5" s="566"/>
      <c r="D5" s="567" t="s">
        <v>240</v>
      </c>
      <c r="E5" s="570"/>
      <c r="F5" s="570"/>
      <c r="G5" s="566"/>
      <c r="H5" s="567" t="s">
        <v>241</v>
      </c>
      <c r="I5" s="570"/>
      <c r="J5" s="566" t="s">
        <v>207</v>
      </c>
      <c r="K5" s="567" t="s">
        <v>239</v>
      </c>
      <c r="L5" s="570"/>
      <c r="M5" s="567" t="s">
        <v>240</v>
      </c>
      <c r="N5" s="570"/>
      <c r="O5" s="570"/>
      <c r="P5" s="566"/>
      <c r="Q5" s="567" t="s">
        <v>241</v>
      </c>
      <c r="R5" s="570"/>
    </row>
    <row r="6" spans="1:18" ht="30" customHeight="1" x14ac:dyDescent="0.15">
      <c r="A6" s="566"/>
      <c r="B6" s="174" t="s">
        <v>242</v>
      </c>
      <c r="C6" s="174" t="s">
        <v>243</v>
      </c>
      <c r="D6" s="174" t="s">
        <v>242</v>
      </c>
      <c r="E6" s="174" t="s">
        <v>243</v>
      </c>
      <c r="F6" s="175" t="s">
        <v>244</v>
      </c>
      <c r="G6" s="175" t="s">
        <v>245</v>
      </c>
      <c r="H6" s="174" t="s">
        <v>242</v>
      </c>
      <c r="I6" s="176" t="s">
        <v>246</v>
      </c>
      <c r="J6" s="566"/>
      <c r="K6" s="174" t="s">
        <v>242</v>
      </c>
      <c r="L6" s="174" t="s">
        <v>243</v>
      </c>
      <c r="M6" s="174" t="s">
        <v>242</v>
      </c>
      <c r="N6" s="174" t="s">
        <v>243</v>
      </c>
      <c r="O6" s="175" t="s">
        <v>244</v>
      </c>
      <c r="P6" s="175" t="s">
        <v>245</v>
      </c>
      <c r="Q6" s="174" t="s">
        <v>242</v>
      </c>
      <c r="R6" s="176" t="s">
        <v>246</v>
      </c>
    </row>
    <row r="7" spans="1:18" ht="37.5" customHeight="1" x14ac:dyDescent="0.15">
      <c r="A7" s="156" t="s">
        <v>214</v>
      </c>
      <c r="B7" s="177">
        <v>289873</v>
      </c>
      <c r="C7" s="178">
        <v>0.27015621324699401</v>
      </c>
      <c r="D7" s="179">
        <f>F7+G7</f>
        <v>245539</v>
      </c>
      <c r="E7" s="178">
        <v>0.2</v>
      </c>
      <c r="F7" s="179">
        <v>228559</v>
      </c>
      <c r="G7" s="179">
        <v>16980</v>
      </c>
      <c r="H7" s="179">
        <f>B7-D7</f>
        <v>44334</v>
      </c>
      <c r="I7" s="180">
        <v>432</v>
      </c>
      <c r="J7" s="156" t="s">
        <v>214</v>
      </c>
      <c r="K7" s="177">
        <v>314093</v>
      </c>
      <c r="L7" s="178">
        <v>6.8</v>
      </c>
      <c r="M7" s="179">
        <f>O7+P7</f>
        <v>260304</v>
      </c>
      <c r="N7" s="178">
        <v>4.8</v>
      </c>
      <c r="O7" s="179">
        <v>243053</v>
      </c>
      <c r="P7" s="179">
        <v>17251</v>
      </c>
      <c r="Q7" s="179">
        <f>K7-M7</f>
        <v>53789</v>
      </c>
      <c r="R7" s="180">
        <v>7885</v>
      </c>
    </row>
    <row r="8" spans="1:18" ht="37.5" customHeight="1" x14ac:dyDescent="0.15">
      <c r="A8" s="158" t="s">
        <v>215</v>
      </c>
      <c r="B8" s="181" t="s">
        <v>216</v>
      </c>
      <c r="C8" s="182" t="s">
        <v>247</v>
      </c>
      <c r="D8" s="181" t="s">
        <v>216</v>
      </c>
      <c r="E8" s="183" t="s">
        <v>247</v>
      </c>
      <c r="F8" s="181" t="s">
        <v>216</v>
      </c>
      <c r="G8" s="181" t="s">
        <v>216</v>
      </c>
      <c r="H8" s="184" t="s">
        <v>247</v>
      </c>
      <c r="I8" s="184" t="s">
        <v>247</v>
      </c>
      <c r="J8" s="158" t="s">
        <v>215</v>
      </c>
      <c r="K8" s="181" t="s">
        <v>216</v>
      </c>
      <c r="L8" s="183" t="s">
        <v>247</v>
      </c>
      <c r="M8" s="181" t="s">
        <v>216</v>
      </c>
      <c r="N8" s="183" t="s">
        <v>247</v>
      </c>
      <c r="O8" s="181" t="s">
        <v>216</v>
      </c>
      <c r="P8" s="181" t="s">
        <v>216</v>
      </c>
      <c r="Q8" s="184" t="s">
        <v>247</v>
      </c>
      <c r="R8" s="184" t="s">
        <v>247</v>
      </c>
    </row>
    <row r="9" spans="1:18" ht="37.5" customHeight="1" x14ac:dyDescent="0.15">
      <c r="A9" s="158" t="s">
        <v>217</v>
      </c>
      <c r="B9" s="185">
        <v>425999</v>
      </c>
      <c r="C9" s="186">
        <v>-1</v>
      </c>
      <c r="D9" s="183">
        <f t="shared" ref="D9:D23" si="0">F9+G9</f>
        <v>368910</v>
      </c>
      <c r="E9" s="186">
        <v>-1.5</v>
      </c>
      <c r="F9" s="183">
        <v>343099</v>
      </c>
      <c r="G9" s="183">
        <v>25811</v>
      </c>
      <c r="H9" s="183">
        <f t="shared" ref="H9:H23" si="1">B9-D9</f>
        <v>57089</v>
      </c>
      <c r="I9" s="184">
        <v>1255</v>
      </c>
      <c r="J9" s="158" t="s">
        <v>217</v>
      </c>
      <c r="K9" s="185">
        <v>477797</v>
      </c>
      <c r="L9" s="186">
        <v>13</v>
      </c>
      <c r="M9" s="183">
        <f t="shared" ref="M9:M23" si="2">O9+P9</f>
        <v>385681</v>
      </c>
      <c r="N9" s="186">
        <v>5</v>
      </c>
      <c r="O9" s="183">
        <v>364956</v>
      </c>
      <c r="P9" s="183">
        <v>20725</v>
      </c>
      <c r="Q9" s="183">
        <f t="shared" ref="Q9:Q23" si="3">K9-M9</f>
        <v>92116</v>
      </c>
      <c r="R9" s="184">
        <v>36455</v>
      </c>
    </row>
    <row r="10" spans="1:18" ht="37.5" customHeight="1" x14ac:dyDescent="0.15">
      <c r="A10" s="158" t="s">
        <v>218</v>
      </c>
      <c r="B10" s="185">
        <v>371193</v>
      </c>
      <c r="C10" s="186">
        <v>-0.25929847000467543</v>
      </c>
      <c r="D10" s="183">
        <f t="shared" si="0"/>
        <v>304954</v>
      </c>
      <c r="E10" s="186">
        <v>0.88661280824682243</v>
      </c>
      <c r="F10" s="183">
        <v>278325</v>
      </c>
      <c r="G10" s="183">
        <v>26629</v>
      </c>
      <c r="H10" s="183">
        <f t="shared" si="1"/>
        <v>66239</v>
      </c>
      <c r="I10" s="184">
        <v>-3645</v>
      </c>
      <c r="J10" s="158" t="s">
        <v>218</v>
      </c>
      <c r="K10" s="185">
        <v>378490</v>
      </c>
      <c r="L10" s="186">
        <v>2.2999999999999998</v>
      </c>
      <c r="M10" s="183">
        <f t="shared" si="2"/>
        <v>306984</v>
      </c>
      <c r="N10" s="186">
        <v>1.2</v>
      </c>
      <c r="O10" s="183">
        <v>280846</v>
      </c>
      <c r="P10" s="183">
        <v>26138</v>
      </c>
      <c r="Q10" s="183">
        <f t="shared" si="3"/>
        <v>71506</v>
      </c>
      <c r="R10" s="184">
        <v>4876</v>
      </c>
    </row>
    <row r="11" spans="1:18" ht="37.5" customHeight="1" x14ac:dyDescent="0.15">
      <c r="A11" s="158" t="s">
        <v>219</v>
      </c>
      <c r="B11" s="185">
        <v>534877</v>
      </c>
      <c r="C11" s="186">
        <v>5</v>
      </c>
      <c r="D11" s="183">
        <f t="shared" si="0"/>
        <v>460619</v>
      </c>
      <c r="E11" s="186">
        <v>10.7</v>
      </c>
      <c r="F11" s="183">
        <v>403818</v>
      </c>
      <c r="G11" s="183">
        <v>56801</v>
      </c>
      <c r="H11" s="183">
        <f t="shared" si="1"/>
        <v>74258</v>
      </c>
      <c r="I11" s="184">
        <v>-15225</v>
      </c>
      <c r="J11" s="158" t="s">
        <v>219</v>
      </c>
      <c r="K11" s="185">
        <v>534691</v>
      </c>
      <c r="L11" s="186">
        <v>-0.6</v>
      </c>
      <c r="M11" s="183">
        <f t="shared" si="2"/>
        <v>453322</v>
      </c>
      <c r="N11" s="186">
        <v>-1.8</v>
      </c>
      <c r="O11" s="183">
        <v>405992</v>
      </c>
      <c r="P11" s="183">
        <v>47330</v>
      </c>
      <c r="Q11" s="183">
        <f t="shared" si="3"/>
        <v>81369</v>
      </c>
      <c r="R11" s="184">
        <v>4758</v>
      </c>
    </row>
    <row r="12" spans="1:18" ht="37.5" customHeight="1" x14ac:dyDescent="0.15">
      <c r="A12" s="158" t="s">
        <v>220</v>
      </c>
      <c r="B12" s="185">
        <v>446246</v>
      </c>
      <c r="C12" s="186">
        <v>14.3</v>
      </c>
      <c r="D12" s="183">
        <f t="shared" si="0"/>
        <v>351745</v>
      </c>
      <c r="E12" s="186">
        <v>11.3</v>
      </c>
      <c r="F12" s="183">
        <v>318249</v>
      </c>
      <c r="G12" s="183">
        <v>33496</v>
      </c>
      <c r="H12" s="183">
        <f t="shared" si="1"/>
        <v>94501</v>
      </c>
      <c r="I12" s="184">
        <v>20658</v>
      </c>
      <c r="J12" s="158" t="s">
        <v>220</v>
      </c>
      <c r="K12" s="185">
        <v>506287</v>
      </c>
      <c r="L12" s="186">
        <v>7</v>
      </c>
      <c r="M12" s="183">
        <f t="shared" si="2"/>
        <v>382754</v>
      </c>
      <c r="N12" s="186">
        <v>4.9000000000000004</v>
      </c>
      <c r="O12" s="183">
        <v>339303</v>
      </c>
      <c r="P12" s="183">
        <v>43451</v>
      </c>
      <c r="Q12" s="183">
        <f t="shared" si="3"/>
        <v>123533</v>
      </c>
      <c r="R12" s="184">
        <v>19104</v>
      </c>
    </row>
    <row r="13" spans="1:18" ht="37.5" customHeight="1" x14ac:dyDescent="0.15">
      <c r="A13" s="158" t="s">
        <v>221</v>
      </c>
      <c r="B13" s="185">
        <v>273145</v>
      </c>
      <c r="C13" s="186">
        <v>11.5</v>
      </c>
      <c r="D13" s="183">
        <f t="shared" si="0"/>
        <v>248440</v>
      </c>
      <c r="E13" s="186">
        <v>12.809847931017259</v>
      </c>
      <c r="F13" s="183">
        <v>214341</v>
      </c>
      <c r="G13" s="183">
        <v>34099</v>
      </c>
      <c r="H13" s="183">
        <f t="shared" si="1"/>
        <v>24705</v>
      </c>
      <c r="I13" s="184">
        <v>-494</v>
      </c>
      <c r="J13" s="158" t="s">
        <v>221</v>
      </c>
      <c r="K13" s="185">
        <v>299248</v>
      </c>
      <c r="L13" s="186">
        <v>9.6999999999999993</v>
      </c>
      <c r="M13" s="183">
        <f t="shared" si="2"/>
        <v>263229</v>
      </c>
      <c r="N13" s="186">
        <v>6.1</v>
      </c>
      <c r="O13" s="183">
        <v>230961</v>
      </c>
      <c r="P13" s="183">
        <v>32268</v>
      </c>
      <c r="Q13" s="183">
        <f t="shared" si="3"/>
        <v>36019</v>
      </c>
      <c r="R13" s="184">
        <v>11404</v>
      </c>
    </row>
    <row r="14" spans="1:18" ht="37.5" customHeight="1" x14ac:dyDescent="0.15">
      <c r="A14" s="158" t="s">
        <v>222</v>
      </c>
      <c r="B14" s="185">
        <v>241261</v>
      </c>
      <c r="C14" s="186">
        <v>1.3</v>
      </c>
      <c r="D14" s="183">
        <f t="shared" si="0"/>
        <v>203445</v>
      </c>
      <c r="E14" s="186">
        <v>0.6</v>
      </c>
      <c r="F14" s="183">
        <v>192803</v>
      </c>
      <c r="G14" s="183">
        <v>10642</v>
      </c>
      <c r="H14" s="183">
        <f t="shared" si="1"/>
        <v>37816</v>
      </c>
      <c r="I14" s="184">
        <v>1705</v>
      </c>
      <c r="J14" s="158" t="s">
        <v>222</v>
      </c>
      <c r="K14" s="185">
        <v>267096</v>
      </c>
      <c r="L14" s="186">
        <v>9</v>
      </c>
      <c r="M14" s="183">
        <f t="shared" si="2"/>
        <v>221745</v>
      </c>
      <c r="N14" s="186">
        <v>7.9</v>
      </c>
      <c r="O14" s="183">
        <v>211562</v>
      </c>
      <c r="P14" s="183">
        <v>10183</v>
      </c>
      <c r="Q14" s="183">
        <f t="shared" si="3"/>
        <v>45351</v>
      </c>
      <c r="R14" s="184">
        <v>5928</v>
      </c>
    </row>
    <row r="15" spans="1:18" ht="37.5" customHeight="1" x14ac:dyDescent="0.15">
      <c r="A15" s="158" t="s">
        <v>223</v>
      </c>
      <c r="B15" s="185">
        <v>386947</v>
      </c>
      <c r="C15" s="186">
        <v>-5.5</v>
      </c>
      <c r="D15" s="183">
        <f t="shared" si="0"/>
        <v>300012</v>
      </c>
      <c r="E15" s="186">
        <v>-2.5127946839103803</v>
      </c>
      <c r="F15" s="183">
        <v>287577</v>
      </c>
      <c r="G15" s="183">
        <v>12435</v>
      </c>
      <c r="H15" s="183">
        <f t="shared" si="1"/>
        <v>86935</v>
      </c>
      <c r="I15" s="184">
        <v>-13762</v>
      </c>
      <c r="J15" s="158" t="s">
        <v>223</v>
      </c>
      <c r="K15" s="185">
        <v>477025</v>
      </c>
      <c r="L15" s="186">
        <v>19</v>
      </c>
      <c r="M15" s="183">
        <f t="shared" si="2"/>
        <v>357904</v>
      </c>
      <c r="N15" s="186">
        <v>16.899999999999999</v>
      </c>
      <c r="O15" s="183">
        <v>334888</v>
      </c>
      <c r="P15" s="183">
        <v>23016</v>
      </c>
      <c r="Q15" s="183">
        <f t="shared" si="3"/>
        <v>119121</v>
      </c>
      <c r="R15" s="184">
        <v>25819</v>
      </c>
    </row>
    <row r="16" spans="1:18" ht="37.5" customHeight="1" x14ac:dyDescent="0.15">
      <c r="A16" s="158" t="s">
        <v>224</v>
      </c>
      <c r="B16" s="185">
        <v>387801</v>
      </c>
      <c r="C16" s="186">
        <v>42.5</v>
      </c>
      <c r="D16" s="183">
        <f t="shared" si="0"/>
        <v>309480</v>
      </c>
      <c r="E16" s="186">
        <v>33.799999999999997</v>
      </c>
      <c r="F16" s="183">
        <v>296866</v>
      </c>
      <c r="G16" s="183">
        <v>12614</v>
      </c>
      <c r="H16" s="183">
        <f t="shared" si="1"/>
        <v>78321</v>
      </c>
      <c r="I16" s="184">
        <v>38132</v>
      </c>
      <c r="J16" s="158" t="s">
        <v>224</v>
      </c>
      <c r="K16" s="185">
        <v>452246</v>
      </c>
      <c r="L16" s="186">
        <v>20.100000000000001</v>
      </c>
      <c r="M16" s="183">
        <f t="shared" si="2"/>
        <v>337644</v>
      </c>
      <c r="N16" s="186">
        <v>11.7</v>
      </c>
      <c r="O16" s="183">
        <v>311783</v>
      </c>
      <c r="P16" s="183">
        <v>25861</v>
      </c>
      <c r="Q16" s="183">
        <f t="shared" si="3"/>
        <v>114602</v>
      </c>
      <c r="R16" s="184">
        <v>39632</v>
      </c>
    </row>
    <row r="17" spans="1:18" ht="37.5" customHeight="1" x14ac:dyDescent="0.15">
      <c r="A17" s="158" t="s">
        <v>225</v>
      </c>
      <c r="B17" s="185">
        <v>454395</v>
      </c>
      <c r="C17" s="186">
        <v>-6.8</v>
      </c>
      <c r="D17" s="183">
        <f t="shared" si="0"/>
        <v>359054</v>
      </c>
      <c r="E17" s="186">
        <v>-3.2342914123243185</v>
      </c>
      <c r="F17" s="183">
        <v>331555</v>
      </c>
      <c r="G17" s="183">
        <v>27499</v>
      </c>
      <c r="H17" s="183">
        <f t="shared" si="1"/>
        <v>95341</v>
      </c>
      <c r="I17" s="184">
        <v>-20729</v>
      </c>
      <c r="J17" s="158" t="s">
        <v>225</v>
      </c>
      <c r="K17" s="185">
        <v>479153</v>
      </c>
      <c r="L17" s="186">
        <v>8</v>
      </c>
      <c r="M17" s="183">
        <f t="shared" si="2"/>
        <v>369897</v>
      </c>
      <c r="N17" s="186">
        <v>5.9</v>
      </c>
      <c r="O17" s="183">
        <v>349254</v>
      </c>
      <c r="P17" s="183">
        <v>20643</v>
      </c>
      <c r="Q17" s="183">
        <f t="shared" si="3"/>
        <v>109256</v>
      </c>
      <c r="R17" s="184">
        <v>13033</v>
      </c>
    </row>
    <row r="18" spans="1:18" ht="37.5" customHeight="1" x14ac:dyDescent="0.15">
      <c r="A18" s="158" t="s">
        <v>226</v>
      </c>
      <c r="B18" s="185">
        <v>112495</v>
      </c>
      <c r="C18" s="186">
        <v>-2.2999999999999998</v>
      </c>
      <c r="D18" s="183">
        <f t="shared" si="0"/>
        <v>107733</v>
      </c>
      <c r="E18" s="186">
        <v>-0.4</v>
      </c>
      <c r="F18" s="183">
        <v>102758</v>
      </c>
      <c r="G18" s="183">
        <v>4975</v>
      </c>
      <c r="H18" s="183">
        <f t="shared" si="1"/>
        <v>4762</v>
      </c>
      <c r="I18" s="184">
        <v>-2318</v>
      </c>
      <c r="J18" s="158" t="s">
        <v>226</v>
      </c>
      <c r="K18" s="185">
        <v>120841</v>
      </c>
      <c r="L18" s="186">
        <v>7.1</v>
      </c>
      <c r="M18" s="183">
        <f t="shared" si="2"/>
        <v>113591</v>
      </c>
      <c r="N18" s="186">
        <v>5.0999999999999996</v>
      </c>
      <c r="O18" s="183">
        <v>106600</v>
      </c>
      <c r="P18" s="183">
        <v>6991</v>
      </c>
      <c r="Q18" s="183">
        <f t="shared" si="3"/>
        <v>7250</v>
      </c>
      <c r="R18" s="184">
        <v>2455</v>
      </c>
    </row>
    <row r="19" spans="1:18" ht="37.5" customHeight="1" x14ac:dyDescent="0.15">
      <c r="A19" s="158" t="s">
        <v>227</v>
      </c>
      <c r="B19" s="185">
        <v>159015</v>
      </c>
      <c r="C19" s="186">
        <v>-7.3</v>
      </c>
      <c r="D19" s="183">
        <f t="shared" si="0"/>
        <v>149260</v>
      </c>
      <c r="E19" s="186">
        <v>-8.7446427370493325</v>
      </c>
      <c r="F19" s="183">
        <v>145108</v>
      </c>
      <c r="G19" s="183">
        <v>4152</v>
      </c>
      <c r="H19" s="183">
        <f t="shared" si="1"/>
        <v>9755</v>
      </c>
      <c r="I19" s="184">
        <v>1498</v>
      </c>
      <c r="J19" s="158" t="s">
        <v>227</v>
      </c>
      <c r="K19" s="185">
        <v>180775</v>
      </c>
      <c r="L19" s="186">
        <v>13.1</v>
      </c>
      <c r="M19" s="183">
        <f t="shared" si="2"/>
        <v>163836</v>
      </c>
      <c r="N19" s="186">
        <v>9.1</v>
      </c>
      <c r="O19" s="183">
        <v>157848</v>
      </c>
      <c r="P19" s="183">
        <v>5988</v>
      </c>
      <c r="Q19" s="183">
        <f t="shared" si="3"/>
        <v>16939</v>
      </c>
      <c r="R19" s="184">
        <v>7229</v>
      </c>
    </row>
    <row r="20" spans="1:18" ht="37.5" customHeight="1" x14ac:dyDescent="0.15">
      <c r="A20" s="158" t="s">
        <v>228</v>
      </c>
      <c r="B20" s="185">
        <v>401444</v>
      </c>
      <c r="C20" s="186">
        <v>11.6</v>
      </c>
      <c r="D20" s="183">
        <f t="shared" si="0"/>
        <v>310788</v>
      </c>
      <c r="E20" s="186">
        <v>10.951333752213401</v>
      </c>
      <c r="F20" s="183">
        <v>307536</v>
      </c>
      <c r="G20" s="183">
        <v>3252</v>
      </c>
      <c r="H20" s="183">
        <f t="shared" si="1"/>
        <v>90656</v>
      </c>
      <c r="I20" s="184">
        <v>11792</v>
      </c>
      <c r="J20" s="158" t="s">
        <v>228</v>
      </c>
      <c r="K20" s="185">
        <v>423951</v>
      </c>
      <c r="L20" s="186">
        <v>4.4000000000000004</v>
      </c>
      <c r="M20" s="183">
        <f t="shared" si="2"/>
        <v>315393</v>
      </c>
      <c r="N20" s="186">
        <v>0.5</v>
      </c>
      <c r="O20" s="183">
        <v>311202</v>
      </c>
      <c r="P20" s="183">
        <v>4191</v>
      </c>
      <c r="Q20" s="183">
        <f t="shared" si="3"/>
        <v>108558</v>
      </c>
      <c r="R20" s="184">
        <v>15469</v>
      </c>
    </row>
    <row r="21" spans="1:18" ht="37.5" customHeight="1" x14ac:dyDescent="0.15">
      <c r="A21" s="158" t="s">
        <v>229</v>
      </c>
      <c r="B21" s="185">
        <v>295480</v>
      </c>
      <c r="C21" s="186">
        <v>-7.8</v>
      </c>
      <c r="D21" s="183">
        <f t="shared" si="0"/>
        <v>255503</v>
      </c>
      <c r="E21" s="186">
        <v>-9.6</v>
      </c>
      <c r="F21" s="183">
        <v>241197</v>
      </c>
      <c r="G21" s="183">
        <v>14306</v>
      </c>
      <c r="H21" s="183">
        <f t="shared" si="1"/>
        <v>39977</v>
      </c>
      <c r="I21" s="184">
        <v>2153</v>
      </c>
      <c r="J21" s="158" t="s">
        <v>229</v>
      </c>
      <c r="K21" s="185">
        <v>305081</v>
      </c>
      <c r="L21" s="186">
        <v>4.2</v>
      </c>
      <c r="M21" s="183">
        <f t="shared" si="2"/>
        <v>265717</v>
      </c>
      <c r="N21" s="186">
        <v>5.0999999999999996</v>
      </c>
      <c r="O21" s="183">
        <v>250201</v>
      </c>
      <c r="P21" s="183">
        <v>15516</v>
      </c>
      <c r="Q21" s="183">
        <f t="shared" si="3"/>
        <v>39364</v>
      </c>
      <c r="R21" s="184">
        <v>-688</v>
      </c>
    </row>
    <row r="22" spans="1:18" ht="37.5" customHeight="1" x14ac:dyDescent="0.15">
      <c r="A22" s="158" t="s">
        <v>230</v>
      </c>
      <c r="B22" s="187">
        <v>357990</v>
      </c>
      <c r="C22" s="186">
        <v>-0.54479637506216128</v>
      </c>
      <c r="D22" s="183">
        <f t="shared" si="0"/>
        <v>279499</v>
      </c>
      <c r="E22" s="186">
        <v>-1.7</v>
      </c>
      <c r="F22" s="183">
        <v>259690</v>
      </c>
      <c r="G22" s="183">
        <v>19809</v>
      </c>
      <c r="H22" s="183">
        <f t="shared" si="1"/>
        <v>78491</v>
      </c>
      <c r="I22" s="184">
        <v>3342</v>
      </c>
      <c r="J22" s="158" t="s">
        <v>230</v>
      </c>
      <c r="K22" s="187">
        <v>387811</v>
      </c>
      <c r="L22" s="186">
        <v>7.1</v>
      </c>
      <c r="M22" s="183">
        <f t="shared" si="2"/>
        <v>300625</v>
      </c>
      <c r="N22" s="186">
        <v>7.3</v>
      </c>
      <c r="O22" s="183">
        <v>280678</v>
      </c>
      <c r="P22" s="183">
        <v>19947</v>
      </c>
      <c r="Q22" s="183">
        <f t="shared" si="3"/>
        <v>87186</v>
      </c>
      <c r="R22" s="184">
        <v>5803</v>
      </c>
    </row>
    <row r="23" spans="1:18" ht="37.5" customHeight="1" x14ac:dyDescent="0.15">
      <c r="A23" s="163" t="s">
        <v>231</v>
      </c>
      <c r="B23" s="187">
        <v>261906</v>
      </c>
      <c r="C23" s="186">
        <v>5.7868397561990319</v>
      </c>
      <c r="D23" s="183">
        <f t="shared" si="0"/>
        <v>230437</v>
      </c>
      <c r="E23" s="186">
        <v>4.5999999999999996</v>
      </c>
      <c r="F23" s="183">
        <v>210365</v>
      </c>
      <c r="G23" s="183">
        <v>20072</v>
      </c>
      <c r="H23" s="183">
        <f t="shared" si="1"/>
        <v>31469</v>
      </c>
      <c r="I23" s="184">
        <v>4041</v>
      </c>
      <c r="J23" s="163" t="s">
        <v>231</v>
      </c>
      <c r="K23" s="187">
        <v>275044</v>
      </c>
      <c r="L23" s="186">
        <v>4.5999999999999996</v>
      </c>
      <c r="M23" s="183">
        <f t="shared" si="2"/>
        <v>240140</v>
      </c>
      <c r="N23" s="186">
        <v>3.8</v>
      </c>
      <c r="O23" s="183">
        <v>221199</v>
      </c>
      <c r="P23" s="183">
        <v>18941</v>
      </c>
      <c r="Q23" s="183">
        <f t="shared" si="3"/>
        <v>34904</v>
      </c>
      <c r="R23" s="184">
        <v>2977</v>
      </c>
    </row>
    <row r="24" spans="1:18" ht="15.95" customHeight="1" x14ac:dyDescent="0.15">
      <c r="A24" s="165"/>
      <c r="B24" s="170"/>
      <c r="C24" s="170"/>
      <c r="D24" s="170"/>
      <c r="E24" s="170"/>
      <c r="F24" s="170"/>
      <c r="G24" s="170"/>
      <c r="H24" s="170"/>
      <c r="I24" s="170"/>
      <c r="J24" s="165" t="s">
        <v>248</v>
      </c>
      <c r="K24" s="170"/>
      <c r="L24" s="170"/>
      <c r="M24" s="170"/>
      <c r="N24" s="170"/>
      <c r="O24" s="170"/>
      <c r="P24" s="170"/>
      <c r="Q24" s="170"/>
      <c r="R24" s="166"/>
    </row>
    <row r="25" spans="1:18" ht="15" customHeight="1" x14ac:dyDescent="0.15">
      <c r="J25" s="188" t="s">
        <v>249</v>
      </c>
      <c r="K25" s="188"/>
    </row>
    <row r="26" spans="1:18" ht="15" customHeight="1" x14ac:dyDescent="0.15">
      <c r="J26" s="188" t="s">
        <v>250</v>
      </c>
      <c r="R26" s="189"/>
    </row>
    <row r="27" spans="1:18" ht="15" customHeight="1" x14ac:dyDescent="0.15">
      <c r="J27" s="188" t="s">
        <v>251</v>
      </c>
      <c r="R27" s="189" t="s">
        <v>232</v>
      </c>
    </row>
  </sheetData>
  <mergeCells count="8">
    <mergeCell ref="M5:P5"/>
    <mergeCell ref="Q5:R5"/>
    <mergeCell ref="A5:A6"/>
    <mergeCell ref="B5:C5"/>
    <mergeCell ref="D5:G5"/>
    <mergeCell ref="H5:I5"/>
    <mergeCell ref="J5:J6"/>
    <mergeCell ref="K5:L5"/>
  </mergeCells>
  <phoneticPr fontId="2"/>
  <hyperlinks>
    <hyperlink ref="A1" location="目次!A1" display="目次へもどる" xr:uid="{F1117D53-B880-4B16-9B35-6021AC470C4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E26C-01E1-4B59-B871-ED1A8244A316}">
  <sheetPr codeName="Sheet12"/>
  <dimension ref="A1:U24"/>
  <sheetViews>
    <sheetView zoomScale="110" zoomScaleNormal="110" workbookViewId="0">
      <pane xSplit="1" ySplit="6" topLeftCell="B7" activePane="bottomRight" state="frozen"/>
      <selection activeCell="E24" sqref="E24"/>
      <selection pane="topRight" activeCell="E24" sqref="E24"/>
      <selection pane="bottomLeft" activeCell="E24" sqref="E24"/>
      <selection pane="bottomRight"/>
    </sheetView>
  </sheetViews>
  <sheetFormatPr defaultColWidth="8.75" defaultRowHeight="15" customHeight="1" x14ac:dyDescent="0.15"/>
  <cols>
    <col min="1" max="1" width="18.75" style="194" customWidth="1"/>
    <col min="2" max="2" width="8.75" style="194" customWidth="1"/>
    <col min="3" max="4" width="6.875" style="194" customWidth="1"/>
    <col min="5" max="5" width="8.75" style="194" customWidth="1"/>
    <col min="6" max="7" width="6.875" style="194" customWidth="1"/>
    <col min="8" max="8" width="8.75" style="194" customWidth="1"/>
    <col min="9" max="10" width="6.875" style="194" customWidth="1"/>
    <col min="11" max="11" width="18.75" style="194" customWidth="1"/>
    <col min="12" max="12" width="8.75" style="194" customWidth="1"/>
    <col min="13" max="14" width="6.875" style="194" customWidth="1"/>
    <col min="15" max="15" width="8.75" style="194" customWidth="1"/>
    <col min="16" max="17" width="6.875" style="194" customWidth="1"/>
    <col min="18" max="18" width="8.75" style="194" customWidth="1"/>
    <col min="19" max="20" width="6.875" style="194" customWidth="1"/>
    <col min="21" max="16384" width="8.75" style="194"/>
  </cols>
  <sheetData>
    <row r="1" spans="1:21" s="707" customFormat="1" ht="15" customHeight="1" x14ac:dyDescent="0.15">
      <c r="A1" s="706" t="s">
        <v>764</v>
      </c>
    </row>
    <row r="2" spans="1:21" s="707" customFormat="1" ht="15" customHeight="1" x14ac:dyDescent="0.15"/>
    <row r="3" spans="1:21" ht="15" customHeight="1" x14ac:dyDescent="0.15">
      <c r="A3" s="190" t="s">
        <v>252</v>
      </c>
      <c r="B3" s="191"/>
      <c r="C3" s="191"/>
      <c r="D3" s="191"/>
      <c r="E3" s="192"/>
      <c r="F3" s="192"/>
      <c r="G3" s="192"/>
      <c r="H3" s="192"/>
      <c r="I3" s="192"/>
      <c r="J3" s="192"/>
      <c r="K3" s="193"/>
      <c r="L3" s="192"/>
      <c r="M3" s="192"/>
      <c r="N3" s="192"/>
      <c r="O3" s="192"/>
      <c r="P3" s="192"/>
      <c r="Q3" s="192"/>
      <c r="R3" s="192"/>
      <c r="S3" s="192"/>
      <c r="T3" s="192"/>
    </row>
    <row r="4" spans="1:21" ht="15" customHeight="1" x14ac:dyDescent="0.15">
      <c r="A4" s="171" t="s">
        <v>253</v>
      </c>
      <c r="B4" s="191"/>
      <c r="C4" s="191"/>
      <c r="D4" s="191"/>
      <c r="E4" s="192"/>
      <c r="F4" s="192"/>
      <c r="G4" s="192"/>
      <c r="H4" s="192"/>
      <c r="I4" s="192"/>
      <c r="J4" s="195" t="s">
        <v>254</v>
      </c>
      <c r="K4" s="171" t="s">
        <v>255</v>
      </c>
      <c r="L4" s="192"/>
      <c r="M4" s="192"/>
      <c r="N4" s="192"/>
      <c r="O4" s="192"/>
      <c r="P4" s="192"/>
      <c r="Q4" s="192"/>
      <c r="R4" s="192"/>
      <c r="S4" s="192"/>
      <c r="T4" s="195" t="s">
        <v>256</v>
      </c>
    </row>
    <row r="5" spans="1:21" ht="15" customHeight="1" x14ac:dyDescent="0.15">
      <c r="A5" s="573" t="s">
        <v>257</v>
      </c>
      <c r="B5" s="571" t="s">
        <v>258</v>
      </c>
      <c r="C5" s="571"/>
      <c r="D5" s="571"/>
      <c r="E5" s="571" t="s">
        <v>212</v>
      </c>
      <c r="F5" s="571"/>
      <c r="G5" s="571"/>
      <c r="H5" s="571" t="s">
        <v>213</v>
      </c>
      <c r="I5" s="571"/>
      <c r="J5" s="572"/>
      <c r="K5" s="573" t="s">
        <v>257</v>
      </c>
      <c r="L5" s="571" t="s">
        <v>258</v>
      </c>
      <c r="M5" s="571"/>
      <c r="N5" s="571"/>
      <c r="O5" s="571" t="s">
        <v>212</v>
      </c>
      <c r="P5" s="571"/>
      <c r="Q5" s="571"/>
      <c r="R5" s="571" t="s">
        <v>213</v>
      </c>
      <c r="S5" s="571"/>
      <c r="T5" s="572"/>
    </row>
    <row r="6" spans="1:21" ht="30" customHeight="1" x14ac:dyDescent="0.15">
      <c r="A6" s="574"/>
      <c r="B6" s="196" t="s">
        <v>259</v>
      </c>
      <c r="C6" s="197" t="s">
        <v>260</v>
      </c>
      <c r="D6" s="198" t="s">
        <v>261</v>
      </c>
      <c r="E6" s="196" t="s">
        <v>259</v>
      </c>
      <c r="F6" s="197" t="s">
        <v>260</v>
      </c>
      <c r="G6" s="198" t="s">
        <v>261</v>
      </c>
      <c r="H6" s="196" t="s">
        <v>259</v>
      </c>
      <c r="I6" s="197" t="s">
        <v>260</v>
      </c>
      <c r="J6" s="199" t="s">
        <v>261</v>
      </c>
      <c r="K6" s="574"/>
      <c r="L6" s="196" t="s">
        <v>259</v>
      </c>
      <c r="M6" s="197" t="s">
        <v>260</v>
      </c>
      <c r="N6" s="198" t="s">
        <v>261</v>
      </c>
      <c r="O6" s="196" t="s">
        <v>259</v>
      </c>
      <c r="P6" s="197" t="s">
        <v>260</v>
      </c>
      <c r="Q6" s="198" t="s">
        <v>261</v>
      </c>
      <c r="R6" s="196" t="s">
        <v>259</v>
      </c>
      <c r="S6" s="197" t="s">
        <v>260</v>
      </c>
      <c r="T6" s="199" t="s">
        <v>261</v>
      </c>
    </row>
    <row r="7" spans="1:21" ht="37.5" customHeight="1" x14ac:dyDescent="0.15">
      <c r="A7" s="156" t="s">
        <v>214</v>
      </c>
      <c r="B7" s="200">
        <v>22388</v>
      </c>
      <c r="C7" s="201">
        <v>100</v>
      </c>
      <c r="D7" s="201">
        <v>40.1</v>
      </c>
      <c r="E7" s="200">
        <v>11099</v>
      </c>
      <c r="F7" s="201">
        <v>100</v>
      </c>
      <c r="G7" s="202">
        <v>22.2</v>
      </c>
      <c r="H7" s="200">
        <v>11289</v>
      </c>
      <c r="I7" s="201">
        <v>100</v>
      </c>
      <c r="J7" s="202">
        <v>57.7</v>
      </c>
      <c r="K7" s="156" t="s">
        <v>214</v>
      </c>
      <c r="L7" s="203">
        <v>22538</v>
      </c>
      <c r="M7" s="204">
        <v>100</v>
      </c>
      <c r="N7" s="204">
        <v>39</v>
      </c>
      <c r="O7" s="203">
        <v>11278</v>
      </c>
      <c r="P7" s="204">
        <v>100</v>
      </c>
      <c r="Q7" s="205">
        <v>20.8</v>
      </c>
      <c r="R7" s="203">
        <v>11260</v>
      </c>
      <c r="S7" s="204">
        <v>100</v>
      </c>
      <c r="T7" s="205">
        <v>57.3</v>
      </c>
      <c r="U7" s="206"/>
    </row>
    <row r="8" spans="1:21" ht="37.5" customHeight="1" x14ac:dyDescent="0.15">
      <c r="A8" s="158" t="s">
        <v>215</v>
      </c>
      <c r="B8" s="207" t="s">
        <v>216</v>
      </c>
      <c r="C8" s="207" t="s">
        <v>247</v>
      </c>
      <c r="D8" s="207" t="s">
        <v>216</v>
      </c>
      <c r="E8" s="207" t="s">
        <v>216</v>
      </c>
      <c r="F8" s="207" t="s">
        <v>247</v>
      </c>
      <c r="G8" s="207" t="s">
        <v>216</v>
      </c>
      <c r="H8" s="207" t="s">
        <v>216</v>
      </c>
      <c r="I8" s="207" t="s">
        <v>247</v>
      </c>
      <c r="J8" s="207" t="s">
        <v>216</v>
      </c>
      <c r="K8" s="158" t="s">
        <v>215</v>
      </c>
      <c r="L8" s="208" t="s">
        <v>216</v>
      </c>
      <c r="M8" s="208" t="s">
        <v>247</v>
      </c>
      <c r="N8" s="208" t="s">
        <v>216</v>
      </c>
      <c r="O8" s="208" t="s">
        <v>216</v>
      </c>
      <c r="P8" s="208" t="s">
        <v>247</v>
      </c>
      <c r="Q8" s="208" t="s">
        <v>216</v>
      </c>
      <c r="R8" s="208" t="s">
        <v>216</v>
      </c>
      <c r="S8" s="208" t="s">
        <v>247</v>
      </c>
      <c r="T8" s="208" t="s">
        <v>216</v>
      </c>
      <c r="U8" s="206"/>
    </row>
    <row r="9" spans="1:21" ht="37.5" customHeight="1" x14ac:dyDescent="0.15">
      <c r="A9" s="158" t="s">
        <v>217</v>
      </c>
      <c r="B9" s="209">
        <v>1008</v>
      </c>
      <c r="C9" s="210">
        <f t="shared" ref="C9:C23" si="0">B9/$L$7*100</f>
        <v>4.4724465347413256</v>
      </c>
      <c r="D9" s="211">
        <v>4.3</v>
      </c>
      <c r="E9" s="209">
        <v>815</v>
      </c>
      <c r="F9" s="210">
        <f t="shared" ref="F9:F23" si="1">E9/$O$7*100</f>
        <v>7.2264585919489273</v>
      </c>
      <c r="G9" s="212">
        <v>1.8</v>
      </c>
      <c r="H9" s="209">
        <v>192</v>
      </c>
      <c r="I9" s="210">
        <f t="shared" ref="I9:I20" si="2">H9/$R$7*100</f>
        <v>1.7051509769094138</v>
      </c>
      <c r="J9" s="212">
        <v>14.7</v>
      </c>
      <c r="K9" s="158" t="s">
        <v>217</v>
      </c>
      <c r="L9" s="213">
        <v>1059</v>
      </c>
      <c r="M9" s="214">
        <f t="shared" ref="M9:M23" si="3">L9/$L$7*100</f>
        <v>4.6987310320347859</v>
      </c>
      <c r="N9" s="215">
        <v>4.0999999999999996</v>
      </c>
      <c r="O9" s="213">
        <v>805</v>
      </c>
      <c r="P9" s="214">
        <f t="shared" ref="P9:P23" si="4">O9/$O$7*100</f>
        <v>7.1377903883667315</v>
      </c>
      <c r="Q9" s="216">
        <v>1.3</v>
      </c>
      <c r="R9" s="213">
        <v>255</v>
      </c>
      <c r="S9" s="214">
        <f t="shared" ref="S9:S23" si="5">R9/$R$7*100</f>
        <v>2.2646536412078153</v>
      </c>
      <c r="T9" s="216">
        <v>13.1</v>
      </c>
      <c r="U9" s="206"/>
    </row>
    <row r="10" spans="1:21" ht="37.5" customHeight="1" x14ac:dyDescent="0.15">
      <c r="A10" s="158" t="s">
        <v>218</v>
      </c>
      <c r="B10" s="209">
        <v>3753</v>
      </c>
      <c r="C10" s="210">
        <f t="shared" si="0"/>
        <v>16.651876830242259</v>
      </c>
      <c r="D10" s="211">
        <v>20.7</v>
      </c>
      <c r="E10" s="209">
        <v>2535</v>
      </c>
      <c r="F10" s="210">
        <f t="shared" si="1"/>
        <v>22.47738960808654</v>
      </c>
      <c r="G10" s="212">
        <v>7.9</v>
      </c>
      <c r="H10" s="209">
        <v>1218</v>
      </c>
      <c r="I10" s="210">
        <f t="shared" si="2"/>
        <v>10.817051509769096</v>
      </c>
      <c r="J10" s="212">
        <v>47.3</v>
      </c>
      <c r="K10" s="158" t="s">
        <v>218</v>
      </c>
      <c r="L10" s="213">
        <v>3696</v>
      </c>
      <c r="M10" s="214">
        <f t="shared" si="3"/>
        <v>16.398970627384863</v>
      </c>
      <c r="N10" s="215">
        <v>22.4</v>
      </c>
      <c r="O10" s="213">
        <v>2473</v>
      </c>
      <c r="P10" s="214">
        <f t="shared" si="4"/>
        <v>21.927646745876928</v>
      </c>
      <c r="Q10" s="216">
        <v>8.5</v>
      </c>
      <c r="R10" s="213">
        <v>1223</v>
      </c>
      <c r="S10" s="214">
        <f t="shared" si="5"/>
        <v>10.86145648312611</v>
      </c>
      <c r="T10" s="216">
        <v>50.3</v>
      </c>
      <c r="U10" s="206"/>
    </row>
    <row r="11" spans="1:21" ht="37.5" customHeight="1" x14ac:dyDescent="0.15">
      <c r="A11" s="158" t="s">
        <v>219</v>
      </c>
      <c r="B11" s="209">
        <v>47</v>
      </c>
      <c r="C11" s="210">
        <f t="shared" si="0"/>
        <v>0.20853669358416896</v>
      </c>
      <c r="D11" s="211">
        <v>5.9</v>
      </c>
      <c r="E11" s="209">
        <v>40</v>
      </c>
      <c r="F11" s="210">
        <f t="shared" si="1"/>
        <v>0.35467281432878167</v>
      </c>
      <c r="G11" s="212">
        <v>1.2</v>
      </c>
      <c r="H11" s="209">
        <v>7</v>
      </c>
      <c r="I11" s="210">
        <f t="shared" si="2"/>
        <v>6.216696269982238E-2</v>
      </c>
      <c r="J11" s="212">
        <v>31.1</v>
      </c>
      <c r="K11" s="158" t="s">
        <v>219</v>
      </c>
      <c r="L11" s="213">
        <v>55</v>
      </c>
      <c r="M11" s="214">
        <f t="shared" si="3"/>
        <v>0.24403230100275092</v>
      </c>
      <c r="N11" s="215">
        <v>7.1</v>
      </c>
      <c r="O11" s="213">
        <v>45</v>
      </c>
      <c r="P11" s="214">
        <f t="shared" si="4"/>
        <v>0.39900691611987943</v>
      </c>
      <c r="Q11" s="216">
        <v>2.2999999999999998</v>
      </c>
      <c r="R11" s="213">
        <v>11</v>
      </c>
      <c r="S11" s="214">
        <f t="shared" si="5"/>
        <v>9.7690941385435159E-2</v>
      </c>
      <c r="T11" s="216">
        <v>27.5</v>
      </c>
      <c r="U11" s="206"/>
    </row>
    <row r="12" spans="1:21" ht="37.5" customHeight="1" x14ac:dyDescent="0.15">
      <c r="A12" s="158" t="s">
        <v>220</v>
      </c>
      <c r="B12" s="209">
        <v>169</v>
      </c>
      <c r="C12" s="210">
        <f t="shared" si="0"/>
        <v>0.74984470671754377</v>
      </c>
      <c r="D12" s="211">
        <v>5.6</v>
      </c>
      <c r="E12" s="209">
        <v>113</v>
      </c>
      <c r="F12" s="210">
        <f t="shared" si="1"/>
        <v>1.0019507004788084</v>
      </c>
      <c r="G12" s="212">
        <v>2.1</v>
      </c>
      <c r="H12" s="209">
        <v>57</v>
      </c>
      <c r="I12" s="210">
        <f t="shared" si="2"/>
        <v>0.50621669626998222</v>
      </c>
      <c r="J12" s="212">
        <v>11.8</v>
      </c>
      <c r="K12" s="158" t="s">
        <v>220</v>
      </c>
      <c r="L12" s="213">
        <v>229</v>
      </c>
      <c r="M12" s="214">
        <f t="shared" si="3"/>
        <v>1.0160617623569084</v>
      </c>
      <c r="N12" s="215">
        <v>2.8</v>
      </c>
      <c r="O12" s="213">
        <v>179</v>
      </c>
      <c r="P12" s="214">
        <f t="shared" si="4"/>
        <v>1.5871608441212981</v>
      </c>
      <c r="Q12" s="216">
        <v>1.2</v>
      </c>
      <c r="R12" s="213">
        <v>51</v>
      </c>
      <c r="S12" s="214">
        <f t="shared" si="5"/>
        <v>0.45293072824156305</v>
      </c>
      <c r="T12" s="216">
        <v>8.3000000000000007</v>
      </c>
      <c r="U12" s="206"/>
    </row>
    <row r="13" spans="1:21" ht="37.5" customHeight="1" x14ac:dyDescent="0.15">
      <c r="A13" s="158" t="s">
        <v>221</v>
      </c>
      <c r="B13" s="209">
        <v>1986</v>
      </c>
      <c r="C13" s="210">
        <f t="shared" si="0"/>
        <v>8.8117845416629681</v>
      </c>
      <c r="D13" s="211">
        <v>38.299999999999997</v>
      </c>
      <c r="E13" s="209">
        <v>1395</v>
      </c>
      <c r="F13" s="210">
        <f t="shared" si="1"/>
        <v>12.369214399716261</v>
      </c>
      <c r="G13" s="212">
        <v>22.8</v>
      </c>
      <c r="H13" s="209">
        <v>590</v>
      </c>
      <c r="I13" s="210">
        <f t="shared" si="2"/>
        <v>5.2397868561278864</v>
      </c>
      <c r="J13" s="212">
        <v>75.099999999999994</v>
      </c>
      <c r="K13" s="158" t="s">
        <v>221</v>
      </c>
      <c r="L13" s="213">
        <v>1880</v>
      </c>
      <c r="M13" s="214">
        <f t="shared" si="3"/>
        <v>8.3414677433667581</v>
      </c>
      <c r="N13" s="215">
        <v>33.4</v>
      </c>
      <c r="O13" s="213">
        <v>1332</v>
      </c>
      <c r="P13" s="214">
        <f t="shared" si="4"/>
        <v>11.810604717148431</v>
      </c>
      <c r="Q13" s="216">
        <v>20.3</v>
      </c>
      <c r="R13" s="213">
        <v>548</v>
      </c>
      <c r="S13" s="214">
        <f t="shared" si="5"/>
        <v>4.8667850799289525</v>
      </c>
      <c r="T13" s="216">
        <v>65.3</v>
      </c>
      <c r="U13" s="206"/>
    </row>
    <row r="14" spans="1:21" ht="37.5" customHeight="1" x14ac:dyDescent="0.15">
      <c r="A14" s="158" t="s">
        <v>222</v>
      </c>
      <c r="B14" s="209">
        <v>4667</v>
      </c>
      <c r="C14" s="210">
        <f t="shared" si="0"/>
        <v>20.707249977815245</v>
      </c>
      <c r="D14" s="211">
        <v>54.2</v>
      </c>
      <c r="E14" s="209">
        <v>2047</v>
      </c>
      <c r="F14" s="210">
        <f t="shared" si="1"/>
        <v>18.150381273275404</v>
      </c>
      <c r="G14" s="212">
        <v>30.2</v>
      </c>
      <c r="H14" s="209">
        <v>2620</v>
      </c>
      <c r="I14" s="210">
        <f t="shared" si="2"/>
        <v>23.268206039076379</v>
      </c>
      <c r="J14" s="212">
        <v>73</v>
      </c>
      <c r="K14" s="158" t="s">
        <v>222</v>
      </c>
      <c r="L14" s="213">
        <v>4522</v>
      </c>
      <c r="M14" s="214">
        <f t="shared" si="3"/>
        <v>20.063892093353449</v>
      </c>
      <c r="N14" s="215">
        <v>54.9</v>
      </c>
      <c r="O14" s="213">
        <v>1932</v>
      </c>
      <c r="P14" s="214">
        <f t="shared" si="4"/>
        <v>17.130696932080156</v>
      </c>
      <c r="Q14" s="216">
        <v>29.4</v>
      </c>
      <c r="R14" s="213">
        <v>2590</v>
      </c>
      <c r="S14" s="214">
        <f t="shared" si="5"/>
        <v>23.00177619893428</v>
      </c>
      <c r="T14" s="216">
        <v>74</v>
      </c>
      <c r="U14" s="206"/>
    </row>
    <row r="15" spans="1:21" ht="37.5" customHeight="1" x14ac:dyDescent="0.15">
      <c r="A15" s="158" t="s">
        <v>223</v>
      </c>
      <c r="B15" s="209">
        <v>415</v>
      </c>
      <c r="C15" s="210">
        <f t="shared" si="0"/>
        <v>1.8413346348389388</v>
      </c>
      <c r="D15" s="211">
        <v>22.2</v>
      </c>
      <c r="E15" s="209">
        <v>116</v>
      </c>
      <c r="F15" s="210">
        <f t="shared" si="1"/>
        <v>1.0285511615534668</v>
      </c>
      <c r="G15" s="212">
        <v>2.2000000000000002</v>
      </c>
      <c r="H15" s="209">
        <v>299</v>
      </c>
      <c r="I15" s="210">
        <f t="shared" si="2"/>
        <v>2.6554174067495562</v>
      </c>
      <c r="J15" s="212">
        <v>30</v>
      </c>
      <c r="K15" s="158" t="s">
        <v>223</v>
      </c>
      <c r="L15" s="213">
        <v>434</v>
      </c>
      <c r="M15" s="214">
        <f t="shared" si="3"/>
        <v>1.9256367024580709</v>
      </c>
      <c r="N15" s="215">
        <v>18.8</v>
      </c>
      <c r="O15" s="213">
        <v>181</v>
      </c>
      <c r="P15" s="214">
        <f t="shared" si="4"/>
        <v>1.6048944848377371</v>
      </c>
      <c r="Q15" s="216">
        <v>3.5</v>
      </c>
      <c r="R15" s="213">
        <v>253</v>
      </c>
      <c r="S15" s="214">
        <f t="shared" si="5"/>
        <v>2.2468916518650088</v>
      </c>
      <c r="T15" s="216">
        <v>29.8</v>
      </c>
      <c r="U15" s="206"/>
    </row>
    <row r="16" spans="1:21" ht="37.5" customHeight="1" x14ac:dyDescent="0.15">
      <c r="A16" s="158" t="s">
        <v>224</v>
      </c>
      <c r="B16" s="209">
        <v>300</v>
      </c>
      <c r="C16" s="210">
        <f t="shared" si="0"/>
        <v>1.3310852781968232</v>
      </c>
      <c r="D16" s="211">
        <v>24</v>
      </c>
      <c r="E16" s="209">
        <v>214</v>
      </c>
      <c r="F16" s="210">
        <f t="shared" si="1"/>
        <v>1.8974995566589821</v>
      </c>
      <c r="G16" s="212">
        <v>19.3</v>
      </c>
      <c r="H16" s="209">
        <v>86</v>
      </c>
      <c r="I16" s="210">
        <f t="shared" si="2"/>
        <v>0.76376554174067501</v>
      </c>
      <c r="J16" s="212">
        <v>35.1</v>
      </c>
      <c r="K16" s="158" t="s">
        <v>224</v>
      </c>
      <c r="L16" s="213">
        <v>389</v>
      </c>
      <c r="M16" s="214">
        <f t="shared" si="3"/>
        <v>1.7259739107285472</v>
      </c>
      <c r="N16" s="215">
        <v>15.2</v>
      </c>
      <c r="O16" s="213">
        <v>262</v>
      </c>
      <c r="P16" s="214">
        <f t="shared" si="4"/>
        <v>2.32310693385352</v>
      </c>
      <c r="Q16" s="216">
        <v>9.8000000000000007</v>
      </c>
      <c r="R16" s="213">
        <v>127</v>
      </c>
      <c r="S16" s="214">
        <f t="shared" si="5"/>
        <v>1.1278863232682061</v>
      </c>
      <c r="T16" s="216">
        <v>26.2</v>
      </c>
      <c r="U16" s="206"/>
    </row>
    <row r="17" spans="1:21" ht="37.5" customHeight="1" x14ac:dyDescent="0.15">
      <c r="A17" s="158" t="s">
        <v>225</v>
      </c>
      <c r="B17" s="209">
        <v>434</v>
      </c>
      <c r="C17" s="210">
        <f t="shared" si="0"/>
        <v>1.9256367024580709</v>
      </c>
      <c r="D17" s="211">
        <v>14.8</v>
      </c>
      <c r="E17" s="209">
        <v>282</v>
      </c>
      <c r="F17" s="210">
        <f t="shared" si="1"/>
        <v>2.500443341017911</v>
      </c>
      <c r="G17" s="212">
        <v>5.2</v>
      </c>
      <c r="H17" s="209">
        <v>152</v>
      </c>
      <c r="I17" s="210">
        <f t="shared" si="2"/>
        <v>1.3499111900532859</v>
      </c>
      <c r="J17" s="212">
        <v>32.299999999999997</v>
      </c>
      <c r="K17" s="158" t="s">
        <v>225</v>
      </c>
      <c r="L17" s="213">
        <v>496</v>
      </c>
      <c r="M17" s="214">
        <f t="shared" si="3"/>
        <v>2.2007276599520811</v>
      </c>
      <c r="N17" s="215">
        <v>11.6</v>
      </c>
      <c r="O17" s="213">
        <v>342</v>
      </c>
      <c r="P17" s="214">
        <f t="shared" si="4"/>
        <v>3.0324525625110836</v>
      </c>
      <c r="Q17" s="216">
        <v>3.6</v>
      </c>
      <c r="R17" s="213">
        <v>154</v>
      </c>
      <c r="S17" s="214">
        <f t="shared" si="5"/>
        <v>1.3676731793960923</v>
      </c>
      <c r="T17" s="216">
        <v>29.5</v>
      </c>
      <c r="U17" s="206"/>
    </row>
    <row r="18" spans="1:21" ht="37.5" customHeight="1" x14ac:dyDescent="0.15">
      <c r="A18" s="158" t="s">
        <v>226</v>
      </c>
      <c r="B18" s="209">
        <v>2246</v>
      </c>
      <c r="C18" s="210">
        <f t="shared" si="0"/>
        <v>9.9653917827668828</v>
      </c>
      <c r="D18" s="211">
        <v>85.5</v>
      </c>
      <c r="E18" s="209">
        <v>637</v>
      </c>
      <c r="F18" s="210">
        <f t="shared" si="1"/>
        <v>5.6481645681858481</v>
      </c>
      <c r="G18" s="212">
        <v>73.8</v>
      </c>
      <c r="H18" s="209">
        <v>1609</v>
      </c>
      <c r="I18" s="210">
        <f t="shared" si="2"/>
        <v>14.289520426287744</v>
      </c>
      <c r="J18" s="212">
        <v>90.1</v>
      </c>
      <c r="K18" s="158" t="s">
        <v>226</v>
      </c>
      <c r="L18" s="213">
        <v>2077</v>
      </c>
      <c r="M18" s="214">
        <f t="shared" si="3"/>
        <v>9.2155470760493401</v>
      </c>
      <c r="N18" s="215">
        <v>84.6</v>
      </c>
      <c r="O18" s="213">
        <v>644</v>
      </c>
      <c r="P18" s="214">
        <f t="shared" si="4"/>
        <v>5.7102323106933852</v>
      </c>
      <c r="Q18" s="216">
        <v>70.599999999999994</v>
      </c>
      <c r="R18" s="213">
        <v>1433</v>
      </c>
      <c r="S18" s="214">
        <f t="shared" si="5"/>
        <v>12.726465364120781</v>
      </c>
      <c r="T18" s="216">
        <v>90.9</v>
      </c>
      <c r="U18" s="206"/>
    </row>
    <row r="19" spans="1:21" ht="37.5" customHeight="1" x14ac:dyDescent="0.15">
      <c r="A19" s="158" t="s">
        <v>227</v>
      </c>
      <c r="B19" s="209">
        <v>661</v>
      </c>
      <c r="C19" s="210">
        <f t="shared" si="0"/>
        <v>2.9328245629603336</v>
      </c>
      <c r="D19" s="211">
        <v>66.3</v>
      </c>
      <c r="E19" s="209">
        <v>335</v>
      </c>
      <c r="F19" s="210">
        <f t="shared" si="1"/>
        <v>2.970384820003547</v>
      </c>
      <c r="G19" s="212">
        <v>55.6</v>
      </c>
      <c r="H19" s="209">
        <v>326</v>
      </c>
      <c r="I19" s="210">
        <f t="shared" si="2"/>
        <v>2.8952042628774421</v>
      </c>
      <c r="J19" s="212">
        <v>77.400000000000006</v>
      </c>
      <c r="K19" s="158" t="s">
        <v>227</v>
      </c>
      <c r="L19" s="213">
        <v>589</v>
      </c>
      <c r="M19" s="214">
        <f t="shared" si="3"/>
        <v>2.613364096193096</v>
      </c>
      <c r="N19" s="215">
        <v>62.5</v>
      </c>
      <c r="O19" s="213">
        <v>261</v>
      </c>
      <c r="P19" s="214">
        <f t="shared" si="4"/>
        <v>2.3142401134953006</v>
      </c>
      <c r="Q19" s="216">
        <v>49.2</v>
      </c>
      <c r="R19" s="213">
        <v>327</v>
      </c>
      <c r="S19" s="214">
        <f t="shared" si="5"/>
        <v>2.9040852575488456</v>
      </c>
      <c r="T19" s="216">
        <v>73.2</v>
      </c>
      <c r="U19" s="206"/>
    </row>
    <row r="20" spans="1:21" ht="37.5" customHeight="1" x14ac:dyDescent="0.15">
      <c r="A20" s="158" t="s">
        <v>228</v>
      </c>
      <c r="B20" s="209">
        <v>1208</v>
      </c>
      <c r="C20" s="210">
        <f t="shared" si="0"/>
        <v>5.359836720205875</v>
      </c>
      <c r="D20" s="211">
        <v>24.6</v>
      </c>
      <c r="E20" s="209">
        <v>568</v>
      </c>
      <c r="F20" s="210">
        <f t="shared" si="1"/>
        <v>5.0363539634687005</v>
      </c>
      <c r="G20" s="212">
        <v>22</v>
      </c>
      <c r="H20" s="209">
        <v>640</v>
      </c>
      <c r="I20" s="210">
        <f t="shared" si="2"/>
        <v>5.6838365896980463</v>
      </c>
      <c r="J20" s="212">
        <v>26.8</v>
      </c>
      <c r="K20" s="158" t="s">
        <v>228</v>
      </c>
      <c r="L20" s="213">
        <v>1327</v>
      </c>
      <c r="M20" s="214">
        <f t="shared" si="3"/>
        <v>5.887833880557281</v>
      </c>
      <c r="N20" s="215">
        <v>26.4</v>
      </c>
      <c r="O20" s="213">
        <v>686</v>
      </c>
      <c r="P20" s="214">
        <f t="shared" si="4"/>
        <v>6.0826387657386061</v>
      </c>
      <c r="Q20" s="216">
        <v>19.600000000000001</v>
      </c>
      <c r="R20" s="213">
        <v>642</v>
      </c>
      <c r="S20" s="214">
        <f t="shared" si="5"/>
        <v>5.7015985790408532</v>
      </c>
      <c r="T20" s="216">
        <v>33.700000000000003</v>
      </c>
      <c r="U20" s="206"/>
    </row>
    <row r="21" spans="1:21" ht="37.5" customHeight="1" x14ac:dyDescent="0.15">
      <c r="A21" s="158" t="s">
        <v>229</v>
      </c>
      <c r="B21" s="209">
        <v>3587</v>
      </c>
      <c r="C21" s="210">
        <f t="shared" si="0"/>
        <v>15.915342976306682</v>
      </c>
      <c r="D21" s="211">
        <v>37.299999999999997</v>
      </c>
      <c r="E21" s="209">
        <v>871</v>
      </c>
      <c r="F21" s="210">
        <f t="shared" si="1"/>
        <v>7.7230005320092223</v>
      </c>
      <c r="G21" s="212">
        <v>30.4</v>
      </c>
      <c r="H21" s="209">
        <v>2715</v>
      </c>
      <c r="I21" s="210">
        <v>24.1</v>
      </c>
      <c r="J21" s="212">
        <v>39.5</v>
      </c>
      <c r="K21" s="158" t="s">
        <v>229</v>
      </c>
      <c r="L21" s="213">
        <v>3707</v>
      </c>
      <c r="M21" s="214">
        <f t="shared" si="3"/>
        <v>16.447777087585411</v>
      </c>
      <c r="N21" s="215">
        <v>37</v>
      </c>
      <c r="O21" s="213">
        <v>902</v>
      </c>
      <c r="P21" s="214">
        <f t="shared" si="4"/>
        <v>7.9978719631140267</v>
      </c>
      <c r="Q21" s="216">
        <v>26.8</v>
      </c>
      <c r="R21" s="213">
        <v>2805</v>
      </c>
      <c r="S21" s="214">
        <f t="shared" si="5"/>
        <v>24.911190053285967</v>
      </c>
      <c r="T21" s="216">
        <v>40.299999999999997</v>
      </c>
      <c r="U21" s="206"/>
    </row>
    <row r="22" spans="1:21" ht="37.5" customHeight="1" x14ac:dyDescent="0.15">
      <c r="A22" s="158" t="s">
        <v>230</v>
      </c>
      <c r="B22" s="209">
        <v>216</v>
      </c>
      <c r="C22" s="210">
        <f t="shared" si="0"/>
        <v>0.95838140030171259</v>
      </c>
      <c r="D22" s="211">
        <v>26.4</v>
      </c>
      <c r="E22" s="209">
        <v>125</v>
      </c>
      <c r="F22" s="210">
        <f t="shared" si="1"/>
        <v>1.1083525447774427</v>
      </c>
      <c r="G22" s="212">
        <v>8.1</v>
      </c>
      <c r="H22" s="209">
        <v>90</v>
      </c>
      <c r="I22" s="210">
        <f t="shared" ref="I22:I23" si="6">H22/$R$7*100</f>
        <v>0.79928952042628776</v>
      </c>
      <c r="J22" s="212">
        <v>51.8</v>
      </c>
      <c r="K22" s="158" t="s">
        <v>230</v>
      </c>
      <c r="L22" s="213">
        <v>130</v>
      </c>
      <c r="M22" s="214">
        <f t="shared" si="3"/>
        <v>0.57680362055195677</v>
      </c>
      <c r="N22" s="215">
        <v>25.5</v>
      </c>
      <c r="O22" s="213">
        <v>76</v>
      </c>
      <c r="P22" s="214">
        <f t="shared" si="4"/>
        <v>0.67387834722468531</v>
      </c>
      <c r="Q22" s="216">
        <v>7.7</v>
      </c>
      <c r="R22" s="213">
        <v>54</v>
      </c>
      <c r="S22" s="214">
        <f t="shared" si="5"/>
        <v>0.47957371225577267</v>
      </c>
      <c r="T22" s="216">
        <v>50.2</v>
      </c>
      <c r="U22" s="206"/>
    </row>
    <row r="23" spans="1:21" ht="37.5" customHeight="1" x14ac:dyDescent="0.15">
      <c r="A23" s="163" t="s">
        <v>231</v>
      </c>
      <c r="B23" s="209">
        <v>1691</v>
      </c>
      <c r="C23" s="210">
        <f t="shared" si="0"/>
        <v>7.5028840181027592</v>
      </c>
      <c r="D23" s="212">
        <v>34</v>
      </c>
      <c r="E23" s="209">
        <v>1005</v>
      </c>
      <c r="F23" s="210">
        <f t="shared" si="1"/>
        <v>8.9111544600106392</v>
      </c>
      <c r="G23" s="212">
        <v>19.5</v>
      </c>
      <c r="H23" s="209">
        <v>686</v>
      </c>
      <c r="I23" s="210">
        <f t="shared" si="6"/>
        <v>6.0923623445825932</v>
      </c>
      <c r="J23" s="212">
        <v>55.2</v>
      </c>
      <c r="K23" s="163" t="s">
        <v>231</v>
      </c>
      <c r="L23" s="213">
        <v>1945</v>
      </c>
      <c r="M23" s="214">
        <f t="shared" si="3"/>
        <v>8.6298695536427363</v>
      </c>
      <c r="N23" s="216">
        <v>36.9</v>
      </c>
      <c r="O23" s="213">
        <v>1158</v>
      </c>
      <c r="P23" s="214">
        <f t="shared" si="4"/>
        <v>10.26777797481823</v>
      </c>
      <c r="Q23" s="216">
        <v>23.3</v>
      </c>
      <c r="R23" s="213">
        <v>788</v>
      </c>
      <c r="S23" s="214">
        <f t="shared" si="5"/>
        <v>6.9982238010657198</v>
      </c>
      <c r="T23" s="216">
        <v>56.9</v>
      </c>
      <c r="U23" s="206"/>
    </row>
    <row r="24" spans="1:21" ht="15" customHeight="1" x14ac:dyDescent="0.15">
      <c r="A24" s="217" t="s">
        <v>262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7"/>
      <c r="L24" s="218"/>
      <c r="M24" s="218"/>
      <c r="N24" s="218"/>
      <c r="O24" s="218"/>
      <c r="P24" s="218"/>
      <c r="Q24" s="218"/>
      <c r="R24" s="218"/>
      <c r="S24" s="218"/>
      <c r="T24" s="219" t="s">
        <v>232</v>
      </c>
    </row>
  </sheetData>
  <mergeCells count="8">
    <mergeCell ref="O5:Q5"/>
    <mergeCell ref="R5:T5"/>
    <mergeCell ref="A5:A6"/>
    <mergeCell ref="B5:D5"/>
    <mergeCell ref="E5:G5"/>
    <mergeCell ref="H5:J5"/>
    <mergeCell ref="K5:K6"/>
    <mergeCell ref="L5:N5"/>
  </mergeCells>
  <phoneticPr fontId="2"/>
  <dataValidations count="1">
    <dataValidation type="whole" allowBlank="1" showInputMessage="1" showErrorMessage="1" errorTitle="入力エラー" error="入力した値に誤りがあります" sqref="A7:A9 A11:A19 K7:K9 K11:K19" xr:uid="{2B43B715-0886-4B88-974C-5E29D7E13DC8}">
      <formula1>-999999999999</formula1>
      <formula2>999999999999</formula2>
    </dataValidation>
  </dataValidations>
  <hyperlinks>
    <hyperlink ref="A1" location="目次!A1" display="目次へもどる" xr:uid="{398D0796-22C4-4326-A3B8-1E5F662B9C6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49369-119D-4356-9170-7ED615BA01EE}">
  <sheetPr codeName="Sheet13"/>
  <dimension ref="A1:J9"/>
  <sheetViews>
    <sheetView zoomScale="110" zoomScaleNormal="110" workbookViewId="0"/>
  </sheetViews>
  <sheetFormatPr defaultColWidth="9.625" defaultRowHeight="15" customHeight="1" x14ac:dyDescent="0.15"/>
  <cols>
    <col min="1" max="1" width="11.125" style="117" customWidth="1"/>
    <col min="2" max="10" width="8.625" style="117" customWidth="1"/>
    <col min="11" max="16384" width="9.625" style="117"/>
  </cols>
  <sheetData>
    <row r="1" spans="1:10" ht="15" customHeight="1" x14ac:dyDescent="0.15">
      <c r="A1" s="703" t="s">
        <v>764</v>
      </c>
    </row>
    <row r="3" spans="1:10" ht="15" customHeight="1" x14ac:dyDescent="0.15">
      <c r="A3" s="33" t="s">
        <v>263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s="34" customFormat="1" ht="15" customHeight="1" x14ac:dyDescent="0.15">
      <c r="J4" s="36" t="s">
        <v>264</v>
      </c>
    </row>
    <row r="5" spans="1:10" s="222" customFormat="1" ht="15" customHeight="1" x14ac:dyDescent="0.15">
      <c r="A5" s="99" t="s">
        <v>265</v>
      </c>
      <c r="B5" s="220" t="s">
        <v>266</v>
      </c>
      <c r="C5" s="221" t="s">
        <v>267</v>
      </c>
      <c r="D5" s="221" t="s">
        <v>268</v>
      </c>
      <c r="E5" s="221" t="s">
        <v>269</v>
      </c>
      <c r="F5" s="221" t="s">
        <v>270</v>
      </c>
      <c r="G5" s="221" t="s">
        <v>271</v>
      </c>
      <c r="H5" s="221" t="s">
        <v>272</v>
      </c>
      <c r="I5" s="221" t="s">
        <v>273</v>
      </c>
      <c r="J5" s="221" t="s">
        <v>38</v>
      </c>
    </row>
    <row r="6" spans="1:10" s="34" customFormat="1" ht="15" customHeight="1" x14ac:dyDescent="0.15">
      <c r="A6" s="40" t="s">
        <v>274</v>
      </c>
      <c r="B6" s="223">
        <f t="shared" ref="B6:B7" si="0">SUM(C6:J6)</f>
        <v>63</v>
      </c>
      <c r="C6" s="122">
        <v>10</v>
      </c>
      <c r="D6" s="122">
        <v>15</v>
      </c>
      <c r="E6" s="122">
        <v>18</v>
      </c>
      <c r="F6" s="122">
        <v>0</v>
      </c>
      <c r="G6" s="122">
        <v>0</v>
      </c>
      <c r="H6" s="122">
        <v>7</v>
      </c>
      <c r="I6" s="122">
        <v>10</v>
      </c>
      <c r="J6" s="122">
        <v>3</v>
      </c>
    </row>
    <row r="7" spans="1:10" s="34" customFormat="1" ht="15" customHeight="1" x14ac:dyDescent="0.15">
      <c r="A7" s="40" t="s">
        <v>41</v>
      </c>
      <c r="B7" s="223">
        <f t="shared" si="0"/>
        <v>72</v>
      </c>
      <c r="C7" s="122">
        <v>23</v>
      </c>
      <c r="D7" s="122">
        <v>13</v>
      </c>
      <c r="E7" s="122">
        <v>14</v>
      </c>
      <c r="F7" s="122">
        <v>0</v>
      </c>
      <c r="G7" s="122">
        <v>0</v>
      </c>
      <c r="H7" s="122">
        <v>6</v>
      </c>
      <c r="I7" s="122">
        <v>13</v>
      </c>
      <c r="J7" s="122">
        <v>3</v>
      </c>
    </row>
    <row r="8" spans="1:10" s="34" customFormat="1" ht="15" customHeight="1" x14ac:dyDescent="0.15">
      <c r="A8" s="40" t="s">
        <v>42</v>
      </c>
      <c r="B8" s="223">
        <f>SUM(C8:J8)</f>
        <v>34</v>
      </c>
      <c r="C8" s="123">
        <v>12</v>
      </c>
      <c r="D8" s="123">
        <v>3</v>
      </c>
      <c r="E8" s="123">
        <v>8</v>
      </c>
      <c r="F8" s="123">
        <v>0</v>
      </c>
      <c r="G8" s="123">
        <v>0</v>
      </c>
      <c r="H8" s="123">
        <v>3</v>
      </c>
      <c r="I8" s="123">
        <v>6</v>
      </c>
      <c r="J8" s="123">
        <v>2</v>
      </c>
    </row>
    <row r="9" spans="1:10" s="34" customFormat="1" ht="15" customHeight="1" x14ac:dyDescent="0.15">
      <c r="A9" s="125"/>
      <c r="B9" s="125"/>
      <c r="C9" s="125"/>
      <c r="D9" s="125"/>
      <c r="E9" s="125"/>
      <c r="F9" s="125"/>
      <c r="G9" s="125"/>
      <c r="H9" s="125"/>
      <c r="I9" s="125"/>
      <c r="J9" s="116" t="s">
        <v>275</v>
      </c>
    </row>
  </sheetData>
  <phoneticPr fontId="2"/>
  <hyperlinks>
    <hyperlink ref="A1" location="目次!A1" display="目次へもどる" xr:uid="{7291F4D7-8CE3-40FA-BE60-330993AD7E2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E64B-8F50-478D-B37E-F8997B121E2C}">
  <sheetPr codeName="Sheet14"/>
  <dimension ref="A1:D9"/>
  <sheetViews>
    <sheetView zoomScale="110" zoomScaleNormal="110" workbookViewId="0"/>
  </sheetViews>
  <sheetFormatPr defaultColWidth="9.625" defaultRowHeight="15" customHeight="1" x14ac:dyDescent="0.15"/>
  <cols>
    <col min="1" max="1" width="11.125" style="117" customWidth="1"/>
    <col min="2" max="4" width="25.625" style="117" customWidth="1"/>
    <col min="5" max="16384" width="9.625" style="117"/>
  </cols>
  <sheetData>
    <row r="1" spans="1:4" ht="15" customHeight="1" x14ac:dyDescent="0.15">
      <c r="A1" s="703" t="s">
        <v>764</v>
      </c>
    </row>
    <row r="3" spans="1:4" ht="15" customHeight="1" x14ac:dyDescent="0.15">
      <c r="A3" s="33" t="s">
        <v>276</v>
      </c>
    </row>
    <row r="4" spans="1:4" ht="15" customHeight="1" x14ac:dyDescent="0.15">
      <c r="D4" s="36" t="s">
        <v>277</v>
      </c>
    </row>
    <row r="5" spans="1:4" ht="15" customHeight="1" x14ac:dyDescent="0.15">
      <c r="A5" s="128" t="s">
        <v>167</v>
      </c>
      <c r="B5" s="129" t="s">
        <v>278</v>
      </c>
      <c r="C5" s="129" t="s">
        <v>279</v>
      </c>
      <c r="D5" s="129" t="s">
        <v>280</v>
      </c>
    </row>
    <row r="6" spans="1:4" ht="15" customHeight="1" x14ac:dyDescent="0.15">
      <c r="A6" s="40" t="s">
        <v>281</v>
      </c>
      <c r="B6" s="224">
        <v>4540</v>
      </c>
      <c r="C6" s="224">
        <v>4648</v>
      </c>
      <c r="D6" s="224">
        <v>1245</v>
      </c>
    </row>
    <row r="7" spans="1:4" ht="15" customHeight="1" x14ac:dyDescent="0.15">
      <c r="A7" s="40" t="s">
        <v>41</v>
      </c>
      <c r="B7" s="224">
        <v>4570</v>
      </c>
      <c r="C7" s="224">
        <v>4543</v>
      </c>
      <c r="D7" s="224">
        <v>1201</v>
      </c>
    </row>
    <row r="8" spans="1:4" ht="15" customHeight="1" x14ac:dyDescent="0.15">
      <c r="A8" s="40" t="s">
        <v>42</v>
      </c>
      <c r="B8" s="224">
        <v>4304</v>
      </c>
      <c r="C8" s="224">
        <v>4522</v>
      </c>
      <c r="D8" s="224">
        <v>1180</v>
      </c>
    </row>
    <row r="9" spans="1:4" ht="15" customHeight="1" x14ac:dyDescent="0.15">
      <c r="A9" s="225"/>
      <c r="B9" s="225"/>
      <c r="C9" s="225"/>
      <c r="D9" s="116" t="s">
        <v>275</v>
      </c>
    </row>
  </sheetData>
  <phoneticPr fontId="2"/>
  <hyperlinks>
    <hyperlink ref="A1" location="目次!A1" display="目次へもどる" xr:uid="{1108FDF0-C08E-445B-9B96-043CB401E76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0FD0-584E-4DC4-B96F-48CEC9071084}">
  <sheetPr codeName="Sheet15"/>
  <dimension ref="A1:E9"/>
  <sheetViews>
    <sheetView zoomScale="110" zoomScaleNormal="110" workbookViewId="0"/>
  </sheetViews>
  <sheetFormatPr defaultColWidth="9.625" defaultRowHeight="15" customHeight="1" x14ac:dyDescent="0.15"/>
  <cols>
    <col min="1" max="1" width="11.125" style="117" customWidth="1"/>
    <col min="2" max="5" width="18.625" style="117" customWidth="1"/>
    <col min="6" max="16384" width="9.625" style="117"/>
  </cols>
  <sheetData>
    <row r="1" spans="1:5" ht="15" customHeight="1" x14ac:dyDescent="0.15">
      <c r="A1" s="703" t="s">
        <v>764</v>
      </c>
    </row>
    <row r="3" spans="1:5" ht="15" customHeight="1" x14ac:dyDescent="0.15">
      <c r="A3" s="226" t="s">
        <v>282</v>
      </c>
    </row>
    <row r="4" spans="1:5" ht="15" customHeight="1" x14ac:dyDescent="0.15">
      <c r="B4" s="227"/>
      <c r="C4" s="227"/>
      <c r="D4" s="227"/>
      <c r="E4" s="228" t="s">
        <v>166</v>
      </c>
    </row>
    <row r="5" spans="1:5" ht="15" customHeight="1" x14ac:dyDescent="0.15">
      <c r="A5" s="37" t="s">
        <v>167</v>
      </c>
      <c r="B5" s="229" t="s">
        <v>283</v>
      </c>
      <c r="C5" s="229" t="s">
        <v>284</v>
      </c>
      <c r="D5" s="229" t="s">
        <v>285</v>
      </c>
      <c r="E5" s="229" t="s">
        <v>286</v>
      </c>
    </row>
    <row r="6" spans="1:5" ht="15" customHeight="1" x14ac:dyDescent="0.15">
      <c r="A6" s="40" t="s">
        <v>281</v>
      </c>
      <c r="B6" s="230">
        <v>184</v>
      </c>
      <c r="C6" s="230">
        <v>421</v>
      </c>
      <c r="D6" s="230">
        <v>144</v>
      </c>
      <c r="E6" s="230">
        <v>43</v>
      </c>
    </row>
    <row r="7" spans="1:5" ht="15" customHeight="1" x14ac:dyDescent="0.15">
      <c r="A7" s="40" t="s">
        <v>41</v>
      </c>
      <c r="B7" s="230">
        <v>135</v>
      </c>
      <c r="C7" s="230">
        <v>292</v>
      </c>
      <c r="D7" s="230">
        <v>118</v>
      </c>
      <c r="E7" s="230">
        <v>36</v>
      </c>
    </row>
    <row r="8" spans="1:5" ht="15" customHeight="1" x14ac:dyDescent="0.15">
      <c r="A8" s="40" t="s">
        <v>42</v>
      </c>
      <c r="B8" s="230">
        <v>72</v>
      </c>
      <c r="C8" s="230">
        <v>118</v>
      </c>
      <c r="D8" s="230">
        <v>56</v>
      </c>
      <c r="E8" s="230">
        <v>15</v>
      </c>
    </row>
    <row r="9" spans="1:5" ht="15" customHeight="1" x14ac:dyDescent="0.15">
      <c r="A9" s="225"/>
      <c r="B9" s="225"/>
      <c r="C9" s="225"/>
      <c r="D9" s="225"/>
      <c r="E9" s="231" t="s">
        <v>275</v>
      </c>
    </row>
  </sheetData>
  <phoneticPr fontId="2"/>
  <hyperlinks>
    <hyperlink ref="A1" location="目次!A1" display="目次へもどる" xr:uid="{9C8E4AA2-BBDC-42B2-A304-FECF805FB7E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1C05-946A-4557-BE90-B21F6E541210}">
  <sheetPr codeName="Sheet16"/>
  <dimension ref="A1:F28"/>
  <sheetViews>
    <sheetView topLeftCell="A4" zoomScale="110" zoomScaleNormal="110" workbookViewId="0"/>
  </sheetViews>
  <sheetFormatPr defaultColWidth="8.75" defaultRowHeight="15" customHeight="1" x14ac:dyDescent="0.15"/>
  <cols>
    <col min="1" max="1" width="6.25" style="234" customWidth="1"/>
    <col min="2" max="2" width="13.75" style="234" customWidth="1"/>
    <col min="3" max="3" width="25" style="234" customWidth="1"/>
    <col min="4" max="6" width="13.75" style="234" customWidth="1"/>
    <col min="7" max="16384" width="8.75" style="234"/>
  </cols>
  <sheetData>
    <row r="1" spans="1:6" s="708" customFormat="1" ht="15" customHeight="1" x14ac:dyDescent="0.15">
      <c r="A1" s="706" t="s">
        <v>764</v>
      </c>
    </row>
    <row r="2" spans="1:6" s="708" customFormat="1" ht="15" customHeight="1" x14ac:dyDescent="0.15"/>
    <row r="3" spans="1:6" ht="15" customHeight="1" x14ac:dyDescent="0.15">
      <c r="A3" s="232" t="s">
        <v>287</v>
      </c>
      <c r="B3" s="233"/>
      <c r="C3" s="233"/>
      <c r="D3" s="233"/>
      <c r="E3" s="233"/>
      <c r="F3" s="233"/>
    </row>
    <row r="4" spans="1:6" ht="15" customHeight="1" x14ac:dyDescent="0.15">
      <c r="A4" s="235" t="s">
        <v>288</v>
      </c>
      <c r="B4" s="236"/>
      <c r="C4" s="237"/>
      <c r="D4" s="238"/>
      <c r="E4" s="238"/>
      <c r="F4" s="239" t="s">
        <v>289</v>
      </c>
    </row>
    <row r="5" spans="1:6" ht="15" customHeight="1" x14ac:dyDescent="0.15">
      <c r="A5" s="592" t="s">
        <v>290</v>
      </c>
      <c r="B5" s="592"/>
      <c r="C5" s="593"/>
      <c r="D5" s="241" t="s">
        <v>291</v>
      </c>
      <c r="E5" s="242" t="s">
        <v>292</v>
      </c>
      <c r="F5" s="240" t="s">
        <v>293</v>
      </c>
    </row>
    <row r="6" spans="1:6" ht="15" customHeight="1" x14ac:dyDescent="0.15">
      <c r="A6" s="594" t="s">
        <v>294</v>
      </c>
      <c r="B6" s="597" t="s">
        <v>295</v>
      </c>
      <c r="C6" s="598"/>
      <c r="D6" s="243">
        <v>1700</v>
      </c>
      <c r="E6" s="243">
        <v>500</v>
      </c>
      <c r="F6" s="243">
        <v>2200</v>
      </c>
    </row>
    <row r="7" spans="1:6" ht="15" customHeight="1" x14ac:dyDescent="0.15">
      <c r="A7" s="595"/>
      <c r="B7" s="599" t="s">
        <v>296</v>
      </c>
      <c r="C7" s="600"/>
      <c r="D7" s="244">
        <v>6600</v>
      </c>
      <c r="E7" s="244">
        <v>1500</v>
      </c>
      <c r="F7" s="244">
        <v>8100</v>
      </c>
    </row>
    <row r="8" spans="1:6" ht="15" customHeight="1" x14ac:dyDescent="0.15">
      <c r="A8" s="595"/>
      <c r="B8" s="599" t="s">
        <v>297</v>
      </c>
      <c r="C8" s="600"/>
      <c r="D8" s="245" t="s">
        <v>298</v>
      </c>
      <c r="E8" s="244">
        <v>500</v>
      </c>
      <c r="F8" s="244">
        <v>500</v>
      </c>
    </row>
    <row r="9" spans="1:6" ht="15" customHeight="1" x14ac:dyDescent="0.15">
      <c r="A9" s="596"/>
      <c r="B9" s="601" t="s">
        <v>299</v>
      </c>
      <c r="C9" s="589"/>
      <c r="D9" s="244">
        <v>8300</v>
      </c>
      <c r="E9" s="244">
        <v>2500</v>
      </c>
      <c r="F9" s="244">
        <v>10800</v>
      </c>
    </row>
    <row r="10" spans="1:6" ht="15" customHeight="1" x14ac:dyDescent="0.15">
      <c r="A10" s="579" t="s">
        <v>300</v>
      </c>
      <c r="B10" s="579"/>
      <c r="C10" s="247"/>
      <c r="D10" s="248">
        <v>500</v>
      </c>
      <c r="E10" s="248">
        <v>1400</v>
      </c>
      <c r="F10" s="248">
        <v>1900</v>
      </c>
    </row>
    <row r="11" spans="1:6" ht="15" customHeight="1" x14ac:dyDescent="0.15">
      <c r="A11" s="580" t="s">
        <v>301</v>
      </c>
      <c r="B11" s="249" t="s">
        <v>302</v>
      </c>
      <c r="C11" s="250"/>
      <c r="D11" s="244">
        <v>6500</v>
      </c>
      <c r="E11" s="244">
        <v>2800</v>
      </c>
      <c r="F11" s="244">
        <v>9400</v>
      </c>
    </row>
    <row r="12" spans="1:6" ht="15" customHeight="1" x14ac:dyDescent="0.15">
      <c r="A12" s="581"/>
      <c r="B12" s="583" t="s">
        <v>303</v>
      </c>
      <c r="C12" s="251" t="s">
        <v>304</v>
      </c>
      <c r="D12" s="252">
        <v>66800</v>
      </c>
      <c r="E12" s="252">
        <v>32300</v>
      </c>
      <c r="F12" s="252">
        <v>99100</v>
      </c>
    </row>
    <row r="13" spans="1:6" ht="15" customHeight="1" x14ac:dyDescent="0.15">
      <c r="A13" s="581"/>
      <c r="B13" s="584"/>
      <c r="C13" s="253" t="s">
        <v>305</v>
      </c>
      <c r="D13" s="244">
        <v>4400</v>
      </c>
      <c r="E13" s="244">
        <v>26500</v>
      </c>
      <c r="F13" s="244">
        <v>30900</v>
      </c>
    </row>
    <row r="14" spans="1:6" ht="15" customHeight="1" x14ac:dyDescent="0.15">
      <c r="A14" s="581"/>
      <c r="B14" s="584"/>
      <c r="C14" s="253" t="s">
        <v>306</v>
      </c>
      <c r="D14" s="244">
        <v>7200</v>
      </c>
      <c r="E14" s="244">
        <v>9600</v>
      </c>
      <c r="F14" s="244">
        <v>16700</v>
      </c>
    </row>
    <row r="15" spans="1:6" ht="15" customHeight="1" x14ac:dyDescent="0.15">
      <c r="A15" s="581"/>
      <c r="B15" s="584"/>
      <c r="C15" s="254" t="s">
        <v>307</v>
      </c>
      <c r="D15" s="244">
        <v>800</v>
      </c>
      <c r="E15" s="244">
        <v>3400</v>
      </c>
      <c r="F15" s="244">
        <v>4200</v>
      </c>
    </row>
    <row r="16" spans="1:6" ht="15" customHeight="1" x14ac:dyDescent="0.15">
      <c r="A16" s="581"/>
      <c r="B16" s="584"/>
      <c r="C16" s="253" t="s">
        <v>308</v>
      </c>
      <c r="D16" s="244">
        <v>5700</v>
      </c>
      <c r="E16" s="244">
        <v>1500</v>
      </c>
      <c r="F16" s="244">
        <v>7200</v>
      </c>
    </row>
    <row r="17" spans="1:6" ht="15" customHeight="1" x14ac:dyDescent="0.15">
      <c r="A17" s="581"/>
      <c r="B17" s="584"/>
      <c r="C17" s="253" t="s">
        <v>309</v>
      </c>
      <c r="D17" s="244">
        <v>500</v>
      </c>
      <c r="E17" s="244">
        <v>500</v>
      </c>
      <c r="F17" s="244">
        <v>1000</v>
      </c>
    </row>
    <row r="18" spans="1:6" ht="15" customHeight="1" x14ac:dyDescent="0.15">
      <c r="A18" s="581"/>
      <c r="B18" s="585"/>
      <c r="C18" s="246" t="s">
        <v>310</v>
      </c>
      <c r="D18" s="244">
        <v>85300</v>
      </c>
      <c r="E18" s="244">
        <v>73800</v>
      </c>
      <c r="F18" s="244">
        <v>159100</v>
      </c>
    </row>
    <row r="19" spans="1:6" ht="15" customHeight="1" x14ac:dyDescent="0.15">
      <c r="A19" s="581"/>
      <c r="B19" s="586" t="s">
        <v>311</v>
      </c>
      <c r="C19" s="587"/>
      <c r="D19" s="252">
        <v>91800</v>
      </c>
      <c r="E19" s="252">
        <v>76700</v>
      </c>
      <c r="F19" s="252">
        <v>168500</v>
      </c>
    </row>
    <row r="20" spans="1:6" ht="15" customHeight="1" x14ac:dyDescent="0.15">
      <c r="A20" s="582"/>
      <c r="B20" s="588" t="s">
        <v>312</v>
      </c>
      <c r="C20" s="589"/>
      <c r="D20" s="255">
        <f>IFERROR(D19/D21*100,"")</f>
        <v>90.981169474727452</v>
      </c>
      <c r="E20" s="255">
        <f>IFERROR(E19/E21*100,"")</f>
        <v>94.925742574257427</v>
      </c>
      <c r="F20" s="255">
        <f>IFERROR(F19/F21*100,"")</f>
        <v>92.735277930654931</v>
      </c>
    </row>
    <row r="21" spans="1:6" ht="15" customHeight="1" x14ac:dyDescent="0.15">
      <c r="A21" s="590" t="s">
        <v>313</v>
      </c>
      <c r="B21" s="590"/>
      <c r="C21" s="591"/>
      <c r="D21" s="256">
        <v>100900</v>
      </c>
      <c r="E21" s="256">
        <v>80800</v>
      </c>
      <c r="F21" s="256">
        <v>181700</v>
      </c>
    </row>
    <row r="22" spans="1:6" ht="15" customHeight="1" x14ac:dyDescent="0.15">
      <c r="A22" s="575" t="s">
        <v>314</v>
      </c>
      <c r="B22" s="577" t="s">
        <v>315</v>
      </c>
      <c r="C22" s="257" t="s">
        <v>316</v>
      </c>
      <c r="D22" s="255">
        <f>IFERROR(D12/D19*100,"")</f>
        <v>72.766884531590421</v>
      </c>
      <c r="E22" s="255">
        <f>IFERROR(E12/E19*100,"")</f>
        <v>42.112125162972617</v>
      </c>
      <c r="F22" s="255">
        <f>IFERROR(F12/F19*100,"")</f>
        <v>58.813056379821958</v>
      </c>
    </row>
    <row r="23" spans="1:6" ht="15" customHeight="1" x14ac:dyDescent="0.15">
      <c r="A23" s="576"/>
      <c r="B23" s="578"/>
      <c r="C23" s="258" t="s">
        <v>317</v>
      </c>
      <c r="D23" s="255">
        <f>IFERROR(SUM(D13:D14)/D19*100,"")</f>
        <v>12.636165577342048</v>
      </c>
      <c r="E23" s="255">
        <f>IFERROR(SUM(E13:E14)/E19*100,"")</f>
        <v>47.066492829204691</v>
      </c>
      <c r="F23" s="255">
        <f>IFERROR(SUM(F13:F14)/F19*100,"")</f>
        <v>28.249258160237389</v>
      </c>
    </row>
    <row r="24" spans="1:6" ht="15" customHeight="1" x14ac:dyDescent="0.15">
      <c r="A24" s="259" t="s">
        <v>318</v>
      </c>
      <c r="B24" s="260"/>
      <c r="C24" s="260"/>
      <c r="D24" s="260"/>
      <c r="E24" s="260"/>
      <c r="F24" s="260"/>
    </row>
    <row r="25" spans="1:6" ht="15" customHeight="1" x14ac:dyDescent="0.15">
      <c r="A25" s="261" t="s">
        <v>319</v>
      </c>
      <c r="B25" s="261"/>
      <c r="C25" s="261"/>
      <c r="D25" s="261"/>
      <c r="E25" s="261"/>
      <c r="F25" s="261"/>
    </row>
    <row r="26" spans="1:6" ht="15" customHeight="1" x14ac:dyDescent="0.15">
      <c r="A26" s="261" t="s">
        <v>320</v>
      </c>
      <c r="B26" s="261"/>
      <c r="C26" s="261"/>
      <c r="D26" s="261"/>
      <c r="E26" s="261"/>
      <c r="F26" s="261"/>
    </row>
    <row r="27" spans="1:6" ht="15" customHeight="1" x14ac:dyDescent="0.15">
      <c r="A27" s="261" t="s">
        <v>321</v>
      </c>
      <c r="B27" s="261" t="s">
        <v>322</v>
      </c>
      <c r="C27" s="261"/>
      <c r="D27" s="261"/>
      <c r="E27" s="261"/>
      <c r="F27" s="261"/>
    </row>
    <row r="28" spans="1:6" ht="15" customHeight="1" x14ac:dyDescent="0.15">
      <c r="A28" s="261"/>
      <c r="B28" s="261"/>
      <c r="C28" s="261"/>
      <c r="D28" s="261"/>
      <c r="E28" s="261"/>
      <c r="F28" s="262" t="s">
        <v>323</v>
      </c>
    </row>
  </sheetData>
  <mergeCells count="14">
    <mergeCell ref="A5:C5"/>
    <mergeCell ref="A6:A9"/>
    <mergeCell ref="B6:C6"/>
    <mergeCell ref="B7:C7"/>
    <mergeCell ref="B8:C8"/>
    <mergeCell ref="B9:C9"/>
    <mergeCell ref="A22:A23"/>
    <mergeCell ref="B22:B23"/>
    <mergeCell ref="A10:B10"/>
    <mergeCell ref="A11:A20"/>
    <mergeCell ref="B12:B18"/>
    <mergeCell ref="B19:C19"/>
    <mergeCell ref="B20:C20"/>
    <mergeCell ref="A21:C21"/>
  </mergeCells>
  <phoneticPr fontId="2"/>
  <dataValidations count="1">
    <dataValidation imeMode="off" allowBlank="1" showInputMessage="1" showErrorMessage="1" sqref="D6:F23" xr:uid="{0586B848-0432-43D5-8685-73E5BD4014A9}"/>
  </dataValidations>
  <hyperlinks>
    <hyperlink ref="A1" location="目次!A1" display="目次へもどる" xr:uid="{892F4D6C-98D1-4F3D-A50F-F5C1F4C69C7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FF84-0B3F-4B4C-BD38-16FC6ED751C4}">
  <sheetPr codeName="Sheet17"/>
  <dimension ref="A1:G28"/>
  <sheetViews>
    <sheetView zoomScale="110" zoomScaleNormal="110" workbookViewId="0"/>
  </sheetViews>
  <sheetFormatPr defaultColWidth="9" defaultRowHeight="15" customHeight="1" x14ac:dyDescent="0.15"/>
  <cols>
    <col min="1" max="1" width="22.5" style="279" customWidth="1"/>
    <col min="2" max="7" width="10.625" style="279" customWidth="1"/>
    <col min="8" max="8" width="9" style="279"/>
    <col min="9" max="9" width="8.75" style="279" customWidth="1"/>
    <col min="10" max="16384" width="9" style="279"/>
  </cols>
  <sheetData>
    <row r="1" spans="1:7" s="264" customFormat="1" ht="15" customHeight="1" x14ac:dyDescent="0.15">
      <c r="A1" s="706" t="s">
        <v>764</v>
      </c>
    </row>
    <row r="2" spans="1:7" s="264" customFormat="1" ht="15" customHeight="1" x14ac:dyDescent="0.15"/>
    <row r="3" spans="1:7" s="264" customFormat="1" ht="15" customHeight="1" x14ac:dyDescent="0.15">
      <c r="A3" s="263" t="s">
        <v>324</v>
      </c>
    </row>
    <row r="4" spans="1:7" s="264" customFormat="1" ht="15" customHeight="1" x14ac:dyDescent="0.15">
      <c r="A4" s="265" t="s">
        <v>325</v>
      </c>
      <c r="G4" s="266" t="s">
        <v>326</v>
      </c>
    </row>
    <row r="5" spans="1:7" s="264" customFormat="1" ht="15" customHeight="1" x14ac:dyDescent="0.15">
      <c r="A5" s="602" t="s">
        <v>327</v>
      </c>
      <c r="B5" s="603" t="s">
        <v>328</v>
      </c>
      <c r="C5" s="603" t="s">
        <v>329</v>
      </c>
      <c r="D5" s="603" t="s">
        <v>330</v>
      </c>
      <c r="E5" s="604" t="s">
        <v>331</v>
      </c>
      <c r="F5" s="605"/>
      <c r="G5" s="605"/>
    </row>
    <row r="6" spans="1:7" s="264" customFormat="1" ht="15" customHeight="1" x14ac:dyDescent="0.15">
      <c r="A6" s="602"/>
      <c r="B6" s="603"/>
      <c r="C6" s="603"/>
      <c r="D6" s="603"/>
      <c r="E6" s="267" t="s">
        <v>328</v>
      </c>
      <c r="F6" s="267" t="s">
        <v>329</v>
      </c>
      <c r="G6" s="268" t="s">
        <v>330</v>
      </c>
    </row>
    <row r="7" spans="1:7" s="264" customFormat="1" ht="15" customHeight="1" x14ac:dyDescent="0.15">
      <c r="A7" s="269" t="s">
        <v>332</v>
      </c>
      <c r="B7" s="270">
        <v>100900</v>
      </c>
      <c r="C7" s="270">
        <v>80800</v>
      </c>
      <c r="D7" s="270">
        <v>181700</v>
      </c>
      <c r="E7" s="270">
        <v>91800</v>
      </c>
      <c r="F7" s="270">
        <v>76700</v>
      </c>
      <c r="G7" s="270">
        <v>168500</v>
      </c>
    </row>
    <row r="8" spans="1:7" s="264" customFormat="1" ht="15" customHeight="1" x14ac:dyDescent="0.15">
      <c r="A8" s="271" t="s">
        <v>333</v>
      </c>
      <c r="B8" s="272">
        <v>3200</v>
      </c>
      <c r="C8" s="272">
        <v>6900</v>
      </c>
      <c r="D8" s="272">
        <v>10100</v>
      </c>
      <c r="E8" s="272">
        <v>1900</v>
      </c>
      <c r="F8" s="272">
        <v>5700</v>
      </c>
      <c r="G8" s="272">
        <v>7600</v>
      </c>
    </row>
    <row r="9" spans="1:7" s="264" customFormat="1" ht="15" customHeight="1" x14ac:dyDescent="0.15">
      <c r="A9" s="271" t="s">
        <v>334</v>
      </c>
      <c r="B9" s="272">
        <v>8300</v>
      </c>
      <c r="C9" s="272">
        <v>12500</v>
      </c>
      <c r="D9" s="272">
        <v>20800</v>
      </c>
      <c r="E9" s="272">
        <v>7100</v>
      </c>
      <c r="F9" s="272">
        <v>12300</v>
      </c>
      <c r="G9" s="272">
        <v>19400</v>
      </c>
    </row>
    <row r="10" spans="1:7" s="264" customFormat="1" ht="15" customHeight="1" x14ac:dyDescent="0.15">
      <c r="A10" s="271" t="s">
        <v>335</v>
      </c>
      <c r="B10" s="272">
        <v>1600</v>
      </c>
      <c r="C10" s="272">
        <v>10900</v>
      </c>
      <c r="D10" s="272">
        <v>12500</v>
      </c>
      <c r="E10" s="272">
        <v>1400</v>
      </c>
      <c r="F10" s="272">
        <v>10900</v>
      </c>
      <c r="G10" s="272">
        <v>12200</v>
      </c>
    </row>
    <row r="11" spans="1:7" s="264" customFormat="1" ht="15" customHeight="1" x14ac:dyDescent="0.15">
      <c r="A11" s="271" t="s">
        <v>336</v>
      </c>
      <c r="B11" s="272">
        <v>3600</v>
      </c>
      <c r="C11" s="272">
        <v>7000</v>
      </c>
      <c r="D11" s="272">
        <v>10600</v>
      </c>
      <c r="E11" s="272">
        <v>3200</v>
      </c>
      <c r="F11" s="272">
        <v>6400</v>
      </c>
      <c r="G11" s="272">
        <v>9600</v>
      </c>
    </row>
    <row r="12" spans="1:7" s="264" customFormat="1" ht="15" customHeight="1" x14ac:dyDescent="0.15">
      <c r="A12" s="271" t="s">
        <v>337</v>
      </c>
      <c r="B12" s="272">
        <v>4300</v>
      </c>
      <c r="C12" s="272">
        <v>6700</v>
      </c>
      <c r="D12" s="272">
        <v>11000</v>
      </c>
      <c r="E12" s="272">
        <v>3400</v>
      </c>
      <c r="F12" s="272">
        <v>6700</v>
      </c>
      <c r="G12" s="272">
        <v>10100</v>
      </c>
    </row>
    <row r="13" spans="1:7" s="264" customFormat="1" ht="15" customHeight="1" x14ac:dyDescent="0.15">
      <c r="A13" s="271" t="s">
        <v>338</v>
      </c>
      <c r="B13" s="272">
        <v>4300</v>
      </c>
      <c r="C13" s="272">
        <v>7500</v>
      </c>
      <c r="D13" s="272">
        <v>11800</v>
      </c>
      <c r="E13" s="272">
        <v>3500</v>
      </c>
      <c r="F13" s="272">
        <v>7500</v>
      </c>
      <c r="G13" s="272">
        <v>11000</v>
      </c>
    </row>
    <row r="14" spans="1:7" s="264" customFormat="1" ht="15" customHeight="1" x14ac:dyDescent="0.15">
      <c r="A14" s="271" t="s">
        <v>339</v>
      </c>
      <c r="B14" s="272">
        <v>14200</v>
      </c>
      <c r="C14" s="272">
        <v>7800</v>
      </c>
      <c r="D14" s="272">
        <v>22000</v>
      </c>
      <c r="E14" s="272">
        <v>13300</v>
      </c>
      <c r="F14" s="272">
        <v>7600</v>
      </c>
      <c r="G14" s="272">
        <v>20800</v>
      </c>
    </row>
    <row r="15" spans="1:7" s="264" customFormat="1" ht="15" customHeight="1" x14ac:dyDescent="0.15">
      <c r="A15" s="271" t="s">
        <v>340</v>
      </c>
      <c r="B15" s="272">
        <v>15800</v>
      </c>
      <c r="C15" s="272">
        <v>8200</v>
      </c>
      <c r="D15" s="272">
        <v>24000</v>
      </c>
      <c r="E15" s="272">
        <v>15500</v>
      </c>
      <c r="F15" s="272">
        <v>8200</v>
      </c>
      <c r="G15" s="272">
        <v>23700</v>
      </c>
    </row>
    <row r="16" spans="1:7" s="264" customFormat="1" ht="15" customHeight="1" x14ac:dyDescent="0.15">
      <c r="A16" s="271" t="s">
        <v>341</v>
      </c>
      <c r="B16" s="272">
        <v>12300</v>
      </c>
      <c r="C16" s="272">
        <v>5400</v>
      </c>
      <c r="D16" s="272">
        <v>17700</v>
      </c>
      <c r="E16" s="272">
        <v>11400</v>
      </c>
      <c r="F16" s="272">
        <v>5400</v>
      </c>
      <c r="G16" s="272">
        <v>16800</v>
      </c>
    </row>
    <row r="17" spans="1:7" s="264" customFormat="1" ht="15" customHeight="1" x14ac:dyDescent="0.15">
      <c r="A17" s="271" t="s">
        <v>342</v>
      </c>
      <c r="B17" s="272">
        <v>10300</v>
      </c>
      <c r="C17" s="272">
        <v>2000</v>
      </c>
      <c r="D17" s="272">
        <v>12300</v>
      </c>
      <c r="E17" s="272">
        <v>10000</v>
      </c>
      <c r="F17" s="272">
        <v>2000</v>
      </c>
      <c r="G17" s="272">
        <v>12000</v>
      </c>
    </row>
    <row r="18" spans="1:7" s="264" customFormat="1" ht="15" customHeight="1" x14ac:dyDescent="0.15">
      <c r="A18" s="271" t="s">
        <v>343</v>
      </c>
      <c r="B18" s="272">
        <v>5300</v>
      </c>
      <c r="C18" s="272">
        <v>300</v>
      </c>
      <c r="D18" s="272">
        <v>5600</v>
      </c>
      <c r="E18" s="272">
        <v>5100</v>
      </c>
      <c r="F18" s="272">
        <v>300</v>
      </c>
      <c r="G18" s="272">
        <v>5400</v>
      </c>
    </row>
    <row r="19" spans="1:7" s="264" customFormat="1" ht="15" customHeight="1" x14ac:dyDescent="0.15">
      <c r="A19" s="271" t="s">
        <v>344</v>
      </c>
      <c r="B19" s="272">
        <v>4300</v>
      </c>
      <c r="C19" s="272">
        <v>900</v>
      </c>
      <c r="D19" s="272">
        <v>5300</v>
      </c>
      <c r="E19" s="272">
        <v>4200</v>
      </c>
      <c r="F19" s="272">
        <v>900</v>
      </c>
      <c r="G19" s="272">
        <v>5100</v>
      </c>
    </row>
    <row r="20" spans="1:7" s="264" customFormat="1" ht="15" customHeight="1" x14ac:dyDescent="0.15">
      <c r="A20" s="271" t="s">
        <v>345</v>
      </c>
      <c r="B20" s="272">
        <v>3000</v>
      </c>
      <c r="C20" s="273" t="s">
        <v>298</v>
      </c>
      <c r="D20" s="272">
        <v>3000</v>
      </c>
      <c r="E20" s="272">
        <v>3000</v>
      </c>
      <c r="F20" s="273" t="s">
        <v>247</v>
      </c>
      <c r="G20" s="272">
        <v>3000</v>
      </c>
    </row>
    <row r="21" spans="1:7" s="264" customFormat="1" ht="15" customHeight="1" x14ac:dyDescent="0.15">
      <c r="A21" s="271" t="s">
        <v>346</v>
      </c>
      <c r="B21" s="272">
        <v>4500</v>
      </c>
      <c r="C21" s="273" t="s">
        <v>247</v>
      </c>
      <c r="D21" s="272">
        <v>4500</v>
      </c>
      <c r="E21" s="272">
        <v>4500</v>
      </c>
      <c r="F21" s="273" t="s">
        <v>247</v>
      </c>
      <c r="G21" s="272">
        <v>4500</v>
      </c>
    </row>
    <row r="22" spans="1:7" s="264" customFormat="1" ht="15" customHeight="1" x14ac:dyDescent="0.15">
      <c r="A22" s="271" t="s">
        <v>347</v>
      </c>
      <c r="B22" s="272">
        <v>1700</v>
      </c>
      <c r="C22" s="273">
        <v>300</v>
      </c>
      <c r="D22" s="272">
        <v>1900</v>
      </c>
      <c r="E22" s="272">
        <v>1700</v>
      </c>
      <c r="F22" s="273">
        <v>300</v>
      </c>
      <c r="G22" s="272">
        <v>1900</v>
      </c>
    </row>
    <row r="23" spans="1:7" s="264" customFormat="1" ht="15" customHeight="1" x14ac:dyDescent="0.15">
      <c r="A23" s="274" t="s">
        <v>348</v>
      </c>
      <c r="B23" s="275">
        <v>1200</v>
      </c>
      <c r="C23" s="273">
        <v>700</v>
      </c>
      <c r="D23" s="275">
        <v>1900</v>
      </c>
      <c r="E23" s="275">
        <v>1000</v>
      </c>
      <c r="F23" s="273">
        <v>400</v>
      </c>
      <c r="G23" s="275">
        <v>1300</v>
      </c>
    </row>
    <row r="24" spans="1:7" s="264" customFormat="1" ht="15" customHeight="1" x14ac:dyDescent="0.15">
      <c r="A24" s="276" t="s">
        <v>318</v>
      </c>
      <c r="B24" s="277"/>
      <c r="C24" s="277"/>
      <c r="D24" s="277"/>
      <c r="E24" s="277"/>
      <c r="F24" s="277"/>
      <c r="G24" s="277"/>
    </row>
    <row r="25" spans="1:7" s="264" customFormat="1" ht="15" customHeight="1" x14ac:dyDescent="0.15">
      <c r="A25" s="276" t="s">
        <v>319</v>
      </c>
    </row>
    <row r="26" spans="1:7" s="264" customFormat="1" ht="15" customHeight="1" x14ac:dyDescent="0.15">
      <c r="A26" s="264" t="s">
        <v>320</v>
      </c>
      <c r="G26" s="278"/>
    </row>
    <row r="27" spans="1:7" s="264" customFormat="1" ht="15" customHeight="1" x14ac:dyDescent="0.15">
      <c r="A27" s="276" t="s">
        <v>349</v>
      </c>
    </row>
    <row r="28" spans="1:7" s="264" customFormat="1" ht="15" customHeight="1" x14ac:dyDescent="0.15">
      <c r="G28" s="278" t="s">
        <v>350</v>
      </c>
    </row>
  </sheetData>
  <mergeCells count="5">
    <mergeCell ref="A5:A6"/>
    <mergeCell ref="B5:B6"/>
    <mergeCell ref="C5:C6"/>
    <mergeCell ref="D5:D6"/>
    <mergeCell ref="E5:G5"/>
  </mergeCells>
  <phoneticPr fontId="2"/>
  <hyperlinks>
    <hyperlink ref="A1" location="目次!A1" display="目次へもどる" xr:uid="{07053131-B4DC-45D8-83F3-62615D5EA7E8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B769-11FE-45A4-B1C6-E44A3C07F76E}">
  <sheetPr codeName="Sheet18"/>
  <dimension ref="A1:F32"/>
  <sheetViews>
    <sheetView zoomScale="110" zoomScaleNormal="110" zoomScaleSheetLayoutView="115" workbookViewId="0">
      <pane xSplit="1" ySplit="5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5" customHeight="1" x14ac:dyDescent="0.15"/>
  <cols>
    <col min="1" max="1" width="30" style="281" customWidth="1"/>
    <col min="2" max="6" width="11.25" style="281" customWidth="1"/>
    <col min="7" max="16384" width="8.75" style="281"/>
  </cols>
  <sheetData>
    <row r="1" spans="1:6" ht="15" customHeight="1" x14ac:dyDescent="0.15">
      <c r="A1" s="703" t="s">
        <v>764</v>
      </c>
    </row>
    <row r="3" spans="1:6" ht="15" customHeight="1" x14ac:dyDescent="0.15">
      <c r="A3" s="280" t="s">
        <v>351</v>
      </c>
    </row>
    <row r="4" spans="1:6" ht="15" customHeight="1" x14ac:dyDescent="0.15">
      <c r="A4" s="282"/>
      <c r="F4" s="283" t="s">
        <v>352</v>
      </c>
    </row>
    <row r="5" spans="1:6" s="286" customFormat="1" ht="15" customHeight="1" x14ac:dyDescent="0.15">
      <c r="A5" s="284" t="s">
        <v>353</v>
      </c>
      <c r="B5" s="285" t="s">
        <v>354</v>
      </c>
      <c r="C5" s="285" t="s">
        <v>355</v>
      </c>
      <c r="D5" s="285" t="s">
        <v>356</v>
      </c>
      <c r="E5" s="285" t="s">
        <v>357</v>
      </c>
      <c r="F5" s="285" t="s">
        <v>358</v>
      </c>
    </row>
    <row r="6" spans="1:6" s="286" customFormat="1" ht="15" customHeight="1" x14ac:dyDescent="0.15">
      <c r="A6" s="287" t="s">
        <v>359</v>
      </c>
      <c r="B6" s="288">
        <v>856218</v>
      </c>
      <c r="C6" s="288">
        <v>860610</v>
      </c>
      <c r="D6" s="288">
        <v>853139</v>
      </c>
      <c r="E6" s="288">
        <v>866345</v>
      </c>
      <c r="F6" s="288">
        <v>886765</v>
      </c>
    </row>
    <row r="7" spans="1:6" s="286" customFormat="1" ht="15" customHeight="1" x14ac:dyDescent="0.15">
      <c r="A7" s="289" t="s">
        <v>243</v>
      </c>
      <c r="B7" s="290">
        <v>4.1000000000000003E-3</v>
      </c>
      <c r="C7" s="290">
        <f>(C6-B6)/B6</f>
        <v>5.1295347680146881E-3</v>
      </c>
      <c r="D7" s="290">
        <f>(D6-C6)/C6</f>
        <v>-8.681051812086775E-3</v>
      </c>
      <c r="E7" s="290">
        <f t="shared" ref="E7:F7" si="0">(E6-D6)/D6</f>
        <v>1.5479306420173032E-2</v>
      </c>
      <c r="F7" s="290">
        <f t="shared" si="0"/>
        <v>2.3570286664088787E-2</v>
      </c>
    </row>
    <row r="8" spans="1:6" ht="15" customHeight="1" x14ac:dyDescent="0.15">
      <c r="A8" s="291" t="s">
        <v>360</v>
      </c>
      <c r="B8" s="292">
        <v>1993</v>
      </c>
      <c r="C8" s="292">
        <v>1182</v>
      </c>
      <c r="D8" s="292">
        <v>1214</v>
      </c>
      <c r="E8" s="292">
        <v>1031</v>
      </c>
      <c r="F8" s="292">
        <v>1024</v>
      </c>
    </row>
    <row r="9" spans="1:6" ht="15" customHeight="1" x14ac:dyDescent="0.15">
      <c r="A9" s="293" t="s">
        <v>361</v>
      </c>
      <c r="B9" s="292">
        <v>1986</v>
      </c>
      <c r="C9" s="292">
        <v>1179</v>
      </c>
      <c r="D9" s="292">
        <v>1208</v>
      </c>
      <c r="E9" s="292">
        <v>1026</v>
      </c>
      <c r="F9" s="292">
        <v>1018</v>
      </c>
    </row>
    <row r="10" spans="1:6" ht="15" customHeight="1" x14ac:dyDescent="0.15">
      <c r="A10" s="293" t="s">
        <v>362</v>
      </c>
      <c r="B10" s="294">
        <v>4</v>
      </c>
      <c r="C10" s="292" t="s">
        <v>247</v>
      </c>
      <c r="D10" s="294">
        <v>3</v>
      </c>
      <c r="E10" s="294">
        <v>2</v>
      </c>
      <c r="F10" s="294">
        <v>4</v>
      </c>
    </row>
    <row r="11" spans="1:6" ht="15" customHeight="1" x14ac:dyDescent="0.15">
      <c r="A11" s="293" t="s">
        <v>363</v>
      </c>
      <c r="B11" s="292">
        <v>3</v>
      </c>
      <c r="C11" s="292">
        <v>3</v>
      </c>
      <c r="D11" s="292">
        <v>3</v>
      </c>
      <c r="E11" s="292">
        <v>3</v>
      </c>
      <c r="F11" s="292">
        <v>2</v>
      </c>
    </row>
    <row r="12" spans="1:6" ht="15" customHeight="1" x14ac:dyDescent="0.15">
      <c r="A12" s="291" t="s">
        <v>364</v>
      </c>
      <c r="B12" s="292">
        <v>137789</v>
      </c>
      <c r="C12" s="292">
        <v>138419</v>
      </c>
      <c r="D12" s="292">
        <v>146830</v>
      </c>
      <c r="E12" s="292">
        <v>139326</v>
      </c>
      <c r="F12" s="292">
        <v>131816</v>
      </c>
    </row>
    <row r="13" spans="1:6" ht="15" customHeight="1" x14ac:dyDescent="0.15">
      <c r="A13" s="293" t="s">
        <v>365</v>
      </c>
      <c r="B13" s="292" t="s">
        <v>247</v>
      </c>
      <c r="C13" s="292" t="s">
        <v>247</v>
      </c>
      <c r="D13" s="292" t="s">
        <v>247</v>
      </c>
      <c r="E13" s="292" t="s">
        <v>247</v>
      </c>
      <c r="F13" s="292" t="s">
        <v>247</v>
      </c>
    </row>
    <row r="14" spans="1:6" ht="15" customHeight="1" x14ac:dyDescent="0.15">
      <c r="A14" s="293" t="s">
        <v>366</v>
      </c>
      <c r="B14" s="292">
        <v>90084</v>
      </c>
      <c r="C14" s="292">
        <v>89807</v>
      </c>
      <c r="D14" s="292">
        <v>97142</v>
      </c>
      <c r="E14" s="292">
        <v>98361</v>
      </c>
      <c r="F14" s="292">
        <v>93244</v>
      </c>
    </row>
    <row r="15" spans="1:6" ht="15" customHeight="1" x14ac:dyDescent="0.15">
      <c r="A15" s="293" t="s">
        <v>367</v>
      </c>
      <c r="B15" s="292">
        <v>47705</v>
      </c>
      <c r="C15" s="292">
        <v>48612</v>
      </c>
      <c r="D15" s="292">
        <v>49687</v>
      </c>
      <c r="E15" s="292">
        <v>40964</v>
      </c>
      <c r="F15" s="292">
        <v>38572</v>
      </c>
    </row>
    <row r="16" spans="1:6" ht="15" customHeight="1" x14ac:dyDescent="0.15">
      <c r="A16" s="291" t="s">
        <v>368</v>
      </c>
      <c r="B16" s="292">
        <v>711033</v>
      </c>
      <c r="C16" s="292">
        <v>716215</v>
      </c>
      <c r="D16" s="292">
        <v>700526</v>
      </c>
      <c r="E16" s="292">
        <v>718721</v>
      </c>
      <c r="F16" s="292">
        <v>742673</v>
      </c>
    </row>
    <row r="17" spans="1:6" ht="15" customHeight="1" x14ac:dyDescent="0.15">
      <c r="A17" s="293" t="s">
        <v>369</v>
      </c>
      <c r="B17" s="292">
        <v>13893</v>
      </c>
      <c r="C17" s="292">
        <v>14359</v>
      </c>
      <c r="D17" s="292">
        <v>14794</v>
      </c>
      <c r="E17" s="292">
        <v>15283</v>
      </c>
      <c r="F17" s="292">
        <v>15130</v>
      </c>
    </row>
    <row r="18" spans="1:6" ht="15" customHeight="1" x14ac:dyDescent="0.15">
      <c r="A18" s="293" t="s">
        <v>370</v>
      </c>
      <c r="B18" s="292">
        <v>136812</v>
      </c>
      <c r="C18" s="292">
        <v>136092</v>
      </c>
      <c r="D18" s="292">
        <v>134754</v>
      </c>
      <c r="E18" s="292">
        <v>140534</v>
      </c>
      <c r="F18" s="292">
        <v>146384</v>
      </c>
    </row>
    <row r="19" spans="1:6" ht="15" customHeight="1" x14ac:dyDescent="0.15">
      <c r="A19" s="295" t="s">
        <v>371</v>
      </c>
      <c r="B19" s="292">
        <v>48600</v>
      </c>
      <c r="C19" s="292">
        <v>50742</v>
      </c>
      <c r="D19" s="292">
        <v>44487</v>
      </c>
      <c r="E19" s="292">
        <v>46167</v>
      </c>
      <c r="F19" s="292">
        <v>49341</v>
      </c>
    </row>
    <row r="20" spans="1:6" ht="15" customHeight="1" x14ac:dyDescent="0.15">
      <c r="A20" s="295" t="s">
        <v>372</v>
      </c>
      <c r="B20" s="292">
        <v>31926</v>
      </c>
      <c r="C20" s="292">
        <v>29713</v>
      </c>
      <c r="D20" s="292">
        <v>19994</v>
      </c>
      <c r="E20" s="292">
        <v>16924</v>
      </c>
      <c r="F20" s="292">
        <v>20002</v>
      </c>
    </row>
    <row r="21" spans="1:6" ht="15" customHeight="1" x14ac:dyDescent="0.15">
      <c r="A21" s="295" t="s">
        <v>373</v>
      </c>
      <c r="B21" s="292">
        <v>15714</v>
      </c>
      <c r="C21" s="292">
        <v>13997</v>
      </c>
      <c r="D21" s="292">
        <v>13547</v>
      </c>
      <c r="E21" s="292">
        <v>12982</v>
      </c>
      <c r="F21" s="292">
        <v>12182</v>
      </c>
    </row>
    <row r="22" spans="1:6" ht="15" customHeight="1" x14ac:dyDescent="0.15">
      <c r="A22" s="295" t="s">
        <v>374</v>
      </c>
      <c r="B22" s="292">
        <v>41923</v>
      </c>
      <c r="C22" s="292">
        <v>39873</v>
      </c>
      <c r="D22" s="292">
        <v>37911</v>
      </c>
      <c r="E22" s="292">
        <v>40519</v>
      </c>
      <c r="F22" s="292">
        <v>42022</v>
      </c>
    </row>
    <row r="23" spans="1:6" ht="15" customHeight="1" x14ac:dyDescent="0.15">
      <c r="A23" s="293" t="s">
        <v>375</v>
      </c>
      <c r="B23" s="292">
        <v>159158</v>
      </c>
      <c r="C23" s="292">
        <v>164468</v>
      </c>
      <c r="D23" s="292">
        <v>167874</v>
      </c>
      <c r="E23" s="292">
        <v>168966</v>
      </c>
      <c r="F23" s="292">
        <v>171090</v>
      </c>
    </row>
    <row r="24" spans="1:6" ht="15" customHeight="1" x14ac:dyDescent="0.15">
      <c r="A24" s="296" t="s">
        <v>376</v>
      </c>
      <c r="B24" s="292">
        <v>50880</v>
      </c>
      <c r="C24" s="292">
        <v>51727</v>
      </c>
      <c r="D24" s="292">
        <v>52568</v>
      </c>
      <c r="E24" s="292">
        <v>55529</v>
      </c>
      <c r="F24" s="292">
        <v>58259</v>
      </c>
    </row>
    <row r="25" spans="1:6" ht="15" customHeight="1" x14ac:dyDescent="0.15">
      <c r="A25" s="297" t="s">
        <v>377</v>
      </c>
      <c r="B25" s="292">
        <v>44224</v>
      </c>
      <c r="C25" s="292">
        <v>45349</v>
      </c>
      <c r="D25" s="292">
        <v>46329</v>
      </c>
      <c r="E25" s="292">
        <v>46532</v>
      </c>
      <c r="F25" s="292">
        <v>47432</v>
      </c>
    </row>
    <row r="26" spans="1:6" ht="15" customHeight="1" x14ac:dyDescent="0.15">
      <c r="A26" s="289" t="s">
        <v>378</v>
      </c>
      <c r="B26" s="292">
        <v>36857</v>
      </c>
      <c r="C26" s="292">
        <v>36393</v>
      </c>
      <c r="D26" s="292">
        <v>36648</v>
      </c>
      <c r="E26" s="292">
        <v>36905</v>
      </c>
      <c r="F26" s="292">
        <v>37682</v>
      </c>
    </row>
    <row r="27" spans="1:6" ht="15" customHeight="1" x14ac:dyDescent="0.15">
      <c r="A27" s="289" t="s">
        <v>379</v>
      </c>
      <c r="B27" s="298">
        <v>99809</v>
      </c>
      <c r="C27" s="298">
        <v>103899</v>
      </c>
      <c r="D27" s="298">
        <v>105632</v>
      </c>
      <c r="E27" s="298">
        <v>110918</v>
      </c>
      <c r="F27" s="298">
        <v>114352</v>
      </c>
    </row>
    <row r="28" spans="1:6" ht="15" customHeight="1" x14ac:dyDescent="0.15">
      <c r="A28" s="289" t="s">
        <v>380</v>
      </c>
      <c r="B28" s="298">
        <v>30877</v>
      </c>
      <c r="C28" s="298">
        <v>29604</v>
      </c>
      <c r="D28" s="298">
        <v>25987</v>
      </c>
      <c r="E28" s="298">
        <v>27462</v>
      </c>
      <c r="F28" s="298">
        <v>28797</v>
      </c>
    </row>
    <row r="29" spans="1:6" ht="15" customHeight="1" x14ac:dyDescent="0.15">
      <c r="A29" s="289" t="s">
        <v>381</v>
      </c>
      <c r="B29" s="298">
        <v>15036</v>
      </c>
      <c r="C29" s="298">
        <v>14914</v>
      </c>
      <c r="D29" s="298">
        <v>15049</v>
      </c>
      <c r="E29" s="298">
        <v>17770</v>
      </c>
      <c r="F29" s="298">
        <v>23260</v>
      </c>
    </row>
    <row r="30" spans="1:6" ht="15" customHeight="1" x14ac:dyDescent="0.15">
      <c r="A30" s="299" t="s">
        <v>382</v>
      </c>
      <c r="B30" s="300">
        <v>9633</v>
      </c>
      <c r="C30" s="300">
        <v>10120</v>
      </c>
      <c r="D30" s="300">
        <v>10480</v>
      </c>
      <c r="E30" s="300">
        <v>10503</v>
      </c>
      <c r="F30" s="300">
        <v>12008</v>
      </c>
    </row>
    <row r="31" spans="1:6" ht="15" customHeight="1" x14ac:dyDescent="0.15">
      <c r="A31" s="301" t="s">
        <v>383</v>
      </c>
      <c r="F31" s="302"/>
    </row>
    <row r="32" spans="1:6" ht="15" customHeight="1" x14ac:dyDescent="0.15">
      <c r="A32" s="303" t="s">
        <v>384</v>
      </c>
      <c r="F32" s="304" t="s">
        <v>385</v>
      </c>
    </row>
  </sheetData>
  <phoneticPr fontId="2"/>
  <hyperlinks>
    <hyperlink ref="A1" location="目次!A1" display="目次へもどる" xr:uid="{BC67150A-551A-43DE-9097-0DB04EB5C4C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9113-ED01-490D-ACA6-FC18E23C6572}">
  <sheetPr codeName="Sheet1"/>
  <dimension ref="A1:L30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2" width="7.5" style="2" customWidth="1"/>
    <col min="3" max="12" width="7" style="2" customWidth="1"/>
    <col min="13" max="16384" width="8.75" style="2"/>
  </cols>
  <sheetData>
    <row r="1" spans="1:12" s="30" customFormat="1" ht="15" customHeight="1" x14ac:dyDescent="0.15">
      <c r="A1" s="701" t="s">
        <v>764</v>
      </c>
    </row>
    <row r="2" spans="1:12" s="30" customFormat="1" ht="15" customHeight="1" x14ac:dyDescent="0.15"/>
    <row r="3" spans="1:12" ht="15" customHeight="1" x14ac:dyDescent="0.15">
      <c r="A3" s="1" t="s">
        <v>0</v>
      </c>
    </row>
    <row r="4" spans="1:12" s="4" customFormat="1" ht="15" customHeight="1" x14ac:dyDescent="0.15">
      <c r="A4" s="3" t="s">
        <v>1</v>
      </c>
      <c r="L4" s="5" t="s">
        <v>2</v>
      </c>
    </row>
    <row r="5" spans="1:12" s="14" customFormat="1" ht="30" customHeight="1" x14ac:dyDescent="0.15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  <c r="H5" s="11" t="s">
        <v>10</v>
      </c>
      <c r="I5" s="8" t="s">
        <v>11</v>
      </c>
      <c r="J5" s="8" t="s">
        <v>12</v>
      </c>
      <c r="K5" s="12" t="s">
        <v>13</v>
      </c>
      <c r="L5" s="13" t="s">
        <v>14</v>
      </c>
    </row>
    <row r="6" spans="1:12" s="14" customFormat="1" ht="15" customHeight="1" x14ac:dyDescent="0.15">
      <c r="A6" s="15"/>
      <c r="B6" s="16" t="s">
        <v>15</v>
      </c>
      <c r="D6" s="17"/>
      <c r="E6" s="17"/>
      <c r="F6" s="18"/>
      <c r="G6" s="18"/>
      <c r="H6" s="17"/>
      <c r="I6" s="17"/>
      <c r="J6" s="17"/>
      <c r="K6" s="17"/>
      <c r="L6" s="17"/>
    </row>
    <row r="7" spans="1:12" s="22" customFormat="1" ht="15" customHeight="1" x14ac:dyDescent="0.15">
      <c r="A7" s="19" t="s">
        <v>16</v>
      </c>
      <c r="B7" s="20">
        <v>98.5</v>
      </c>
      <c r="C7" s="21">
        <v>96.2</v>
      </c>
      <c r="D7" s="21">
        <v>99.7</v>
      </c>
      <c r="E7" s="21">
        <v>94</v>
      </c>
      <c r="F7" s="21">
        <v>97.4</v>
      </c>
      <c r="G7" s="21">
        <v>102.7</v>
      </c>
      <c r="H7" s="21">
        <v>96.4</v>
      </c>
      <c r="I7" s="21">
        <v>100</v>
      </c>
      <c r="J7" s="21">
        <v>113</v>
      </c>
      <c r="K7" s="21">
        <v>98.6</v>
      </c>
      <c r="L7" s="21">
        <v>98.1</v>
      </c>
    </row>
    <row r="8" spans="1:12" s="22" customFormat="1" ht="15" customHeight="1" x14ac:dyDescent="0.15">
      <c r="A8" s="19">
        <v>29</v>
      </c>
      <c r="B8" s="20">
        <v>98.8</v>
      </c>
      <c r="C8" s="21">
        <v>97.1</v>
      </c>
      <c r="D8" s="21">
        <v>99.8</v>
      </c>
      <c r="E8" s="21">
        <v>95.8</v>
      </c>
      <c r="F8" s="21">
        <v>96.2</v>
      </c>
      <c r="G8" s="21">
        <v>101.9</v>
      </c>
      <c r="H8" s="21">
        <v>97.2</v>
      </c>
      <c r="I8" s="21">
        <v>99.5</v>
      </c>
      <c r="J8" s="21">
        <v>113.2</v>
      </c>
      <c r="K8" s="21">
        <v>98.8</v>
      </c>
      <c r="L8" s="21">
        <v>98.3</v>
      </c>
    </row>
    <row r="9" spans="1:12" s="22" customFormat="1" ht="15" customHeight="1" x14ac:dyDescent="0.15">
      <c r="A9" s="19">
        <v>30</v>
      </c>
      <c r="B9" s="20">
        <v>99.7</v>
      </c>
      <c r="C9" s="21">
        <v>98.6</v>
      </c>
      <c r="D9" s="21">
        <v>99.7</v>
      </c>
      <c r="E9" s="21">
        <v>99.6</v>
      </c>
      <c r="F9" s="21">
        <v>95.5</v>
      </c>
      <c r="G9" s="21">
        <v>100.9</v>
      </c>
      <c r="H9" s="21">
        <v>98.9</v>
      </c>
      <c r="I9" s="21">
        <v>100.4</v>
      </c>
      <c r="J9" s="21">
        <v>113.7</v>
      </c>
      <c r="K9" s="21">
        <v>99.7</v>
      </c>
      <c r="L9" s="21">
        <v>98.8</v>
      </c>
    </row>
    <row r="10" spans="1:12" s="22" customFormat="1" ht="15" customHeight="1" x14ac:dyDescent="0.15">
      <c r="A10" s="19" t="s">
        <v>17</v>
      </c>
      <c r="B10" s="21">
        <v>100.2</v>
      </c>
      <c r="C10" s="21">
        <v>99.1</v>
      </c>
      <c r="D10" s="21">
        <v>99.8</v>
      </c>
      <c r="E10" s="21">
        <v>102.6</v>
      </c>
      <c r="F10" s="21">
        <v>97.8</v>
      </c>
      <c r="G10" s="21">
        <v>100.9</v>
      </c>
      <c r="H10" s="21">
        <v>99.5</v>
      </c>
      <c r="I10" s="21">
        <v>99.8</v>
      </c>
      <c r="J10" s="21">
        <v>110.8</v>
      </c>
      <c r="K10" s="21">
        <v>101</v>
      </c>
      <c r="L10" s="21">
        <v>100.1</v>
      </c>
    </row>
    <row r="11" spans="1:12" s="22" customFormat="1" ht="15" customHeight="1" x14ac:dyDescent="0.15">
      <c r="A11" s="19">
        <v>2</v>
      </c>
      <c r="B11" s="21">
        <v>100</v>
      </c>
      <c r="C11" s="21">
        <v>100</v>
      </c>
      <c r="D11" s="21">
        <v>100</v>
      </c>
      <c r="E11" s="21">
        <v>100</v>
      </c>
      <c r="F11" s="21">
        <v>100</v>
      </c>
      <c r="G11" s="21">
        <v>100</v>
      </c>
      <c r="H11" s="21">
        <v>100</v>
      </c>
      <c r="I11" s="21">
        <v>100</v>
      </c>
      <c r="J11" s="21">
        <v>100</v>
      </c>
      <c r="K11" s="21">
        <v>100</v>
      </c>
      <c r="L11" s="21">
        <v>100</v>
      </c>
    </row>
    <row r="12" spans="1:12" s="23" customFormat="1" ht="15" customHeight="1" x14ac:dyDescent="0.15">
      <c r="A12" s="19">
        <v>3</v>
      </c>
      <c r="B12" s="21">
        <v>99.5</v>
      </c>
      <c r="C12" s="21">
        <v>99.8</v>
      </c>
      <c r="D12" s="21">
        <v>100.3</v>
      </c>
      <c r="E12" s="21">
        <v>99.4</v>
      </c>
      <c r="F12" s="21">
        <v>101.6</v>
      </c>
      <c r="G12" s="21">
        <v>99.7</v>
      </c>
      <c r="H12" s="21">
        <v>99.5</v>
      </c>
      <c r="I12" s="21">
        <v>95.3</v>
      </c>
      <c r="J12" s="21">
        <v>100</v>
      </c>
      <c r="K12" s="21">
        <v>101.3</v>
      </c>
      <c r="L12" s="21">
        <v>100.2</v>
      </c>
    </row>
    <row r="13" spans="1:12" ht="15" customHeight="1" x14ac:dyDescent="0.15">
      <c r="A13" s="19">
        <v>4</v>
      </c>
      <c r="B13" s="21">
        <v>101.8</v>
      </c>
      <c r="C13" s="21">
        <v>103.7</v>
      </c>
      <c r="D13" s="21">
        <v>100.3</v>
      </c>
      <c r="E13" s="21">
        <v>117.6</v>
      </c>
      <c r="F13" s="21">
        <v>106</v>
      </c>
      <c r="G13" s="21">
        <v>101.5</v>
      </c>
      <c r="H13" s="21">
        <v>98.9</v>
      </c>
      <c r="I13" s="21">
        <v>95.4</v>
      </c>
      <c r="J13" s="21">
        <v>100.8</v>
      </c>
      <c r="K13" s="21">
        <v>102.1</v>
      </c>
      <c r="L13" s="21">
        <v>101</v>
      </c>
    </row>
    <row r="14" spans="1:12" ht="15" customHeight="1" x14ac:dyDescent="0.15">
      <c r="A14" s="19">
        <v>5</v>
      </c>
      <c r="B14" s="21">
        <v>104.9</v>
      </c>
      <c r="C14" s="21">
        <v>111.7</v>
      </c>
      <c r="D14" s="21">
        <v>101.5</v>
      </c>
      <c r="E14" s="21">
        <v>109.5</v>
      </c>
      <c r="F14" s="21">
        <v>113.5</v>
      </c>
      <c r="G14" s="21">
        <v>103.6</v>
      </c>
      <c r="H14" s="21">
        <v>100.2</v>
      </c>
      <c r="I14" s="21">
        <v>98.1</v>
      </c>
      <c r="J14" s="21">
        <v>102.1</v>
      </c>
      <c r="K14" s="21">
        <v>106.6</v>
      </c>
      <c r="L14" s="21">
        <v>102.9</v>
      </c>
    </row>
    <row r="15" spans="1:12" ht="15" customHeight="1" x14ac:dyDescent="0.15">
      <c r="A15" s="19">
        <v>6</v>
      </c>
      <c r="B15" s="20">
        <v>107.5</v>
      </c>
      <c r="C15" s="21">
        <v>116.1</v>
      </c>
      <c r="D15" s="21">
        <v>101.7</v>
      </c>
      <c r="E15" s="21">
        <v>112.2</v>
      </c>
      <c r="F15" s="21">
        <v>116.4</v>
      </c>
      <c r="G15" s="21">
        <v>104.7</v>
      </c>
      <c r="H15" s="21">
        <v>102.7</v>
      </c>
      <c r="I15" s="21">
        <v>99.4</v>
      </c>
      <c r="J15" s="21">
        <v>103.9</v>
      </c>
      <c r="K15" s="21">
        <v>114.3</v>
      </c>
      <c r="L15" s="21">
        <v>103.8</v>
      </c>
    </row>
    <row r="16" spans="1:12" ht="15" customHeight="1" x14ac:dyDescent="0.15">
      <c r="A16" s="19">
        <v>7</v>
      </c>
      <c r="B16" s="20">
        <v>110.6</v>
      </c>
      <c r="C16" s="21">
        <v>123.3</v>
      </c>
      <c r="D16" s="21">
        <v>103</v>
      </c>
      <c r="E16" s="21">
        <v>115.8</v>
      </c>
      <c r="F16" s="21">
        <v>123</v>
      </c>
      <c r="G16" s="21">
        <v>107.9</v>
      </c>
      <c r="H16" s="21">
        <v>104.7</v>
      </c>
      <c r="I16" s="21">
        <v>102</v>
      </c>
      <c r="J16" s="21">
        <v>101</v>
      </c>
      <c r="K16" s="21">
        <v>116.8</v>
      </c>
      <c r="L16" s="21">
        <v>105.1</v>
      </c>
    </row>
    <row r="17" spans="1:12" ht="15" customHeight="1" x14ac:dyDescent="0.15">
      <c r="A17" s="24"/>
      <c r="B17" s="25" t="s">
        <v>18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5" customHeight="1" x14ac:dyDescent="0.15">
      <c r="A18" s="19" t="s">
        <v>16</v>
      </c>
      <c r="B18" s="21">
        <v>98.1</v>
      </c>
      <c r="C18" s="21">
        <v>96.2</v>
      </c>
      <c r="D18" s="21">
        <v>99.5</v>
      </c>
      <c r="E18" s="21">
        <v>93.9</v>
      </c>
      <c r="F18" s="21">
        <v>97.2</v>
      </c>
      <c r="G18" s="21">
        <v>98.1</v>
      </c>
      <c r="H18" s="21">
        <v>96.7</v>
      </c>
      <c r="I18" s="21">
        <v>99.3</v>
      </c>
      <c r="J18" s="21">
        <v>108.9</v>
      </c>
      <c r="K18" s="21">
        <v>97.9</v>
      </c>
      <c r="L18" s="21">
        <v>101.4</v>
      </c>
    </row>
    <row r="19" spans="1:12" ht="15" customHeight="1" x14ac:dyDescent="0.15">
      <c r="A19" s="19">
        <v>29</v>
      </c>
      <c r="B19" s="21">
        <v>98.6</v>
      </c>
      <c r="C19" s="21">
        <v>96.8</v>
      </c>
      <c r="D19" s="21">
        <v>99.3</v>
      </c>
      <c r="E19" s="21">
        <v>96.4</v>
      </c>
      <c r="F19" s="21">
        <v>96.7</v>
      </c>
      <c r="G19" s="21">
        <v>98.3</v>
      </c>
      <c r="H19" s="21">
        <v>97.5</v>
      </c>
      <c r="I19" s="21">
        <v>99.5</v>
      </c>
      <c r="J19" s="21">
        <v>109.6</v>
      </c>
      <c r="K19" s="21">
        <v>98.3</v>
      </c>
      <c r="L19" s="21">
        <v>101.7</v>
      </c>
    </row>
    <row r="20" spans="1:12" ht="15" customHeight="1" x14ac:dyDescent="0.15">
      <c r="A20" s="19">
        <v>30</v>
      </c>
      <c r="B20" s="21">
        <v>99.5</v>
      </c>
      <c r="C20" s="21">
        <v>98.2</v>
      </c>
      <c r="D20" s="21">
        <v>99.2</v>
      </c>
      <c r="E20" s="21">
        <v>100.2</v>
      </c>
      <c r="F20" s="21">
        <v>95.7</v>
      </c>
      <c r="G20" s="21">
        <v>98.5</v>
      </c>
      <c r="H20" s="21">
        <v>99</v>
      </c>
      <c r="I20" s="21">
        <v>100.9</v>
      </c>
      <c r="J20" s="21">
        <v>110.1</v>
      </c>
      <c r="K20" s="21">
        <v>99</v>
      </c>
      <c r="L20" s="21">
        <v>102.1</v>
      </c>
    </row>
    <row r="21" spans="1:12" ht="15" customHeight="1" x14ac:dyDescent="0.15">
      <c r="A21" s="19" t="s">
        <v>17</v>
      </c>
      <c r="B21" s="21">
        <v>100</v>
      </c>
      <c r="C21" s="21">
        <v>98.7</v>
      </c>
      <c r="D21" s="21">
        <v>99.4</v>
      </c>
      <c r="E21" s="21">
        <v>102.5</v>
      </c>
      <c r="F21" s="21">
        <v>97.7</v>
      </c>
      <c r="G21" s="21">
        <v>98.9</v>
      </c>
      <c r="H21" s="21">
        <v>99.7</v>
      </c>
      <c r="I21" s="21">
        <v>100.2</v>
      </c>
      <c r="J21" s="21">
        <v>108.4</v>
      </c>
      <c r="K21" s="21">
        <v>100.6</v>
      </c>
      <c r="L21" s="21">
        <v>102.1</v>
      </c>
    </row>
    <row r="22" spans="1:12" ht="15" customHeight="1" x14ac:dyDescent="0.15">
      <c r="A22" s="19">
        <v>2</v>
      </c>
      <c r="B22" s="27">
        <v>100</v>
      </c>
      <c r="C22" s="21">
        <v>100</v>
      </c>
      <c r="D22" s="21">
        <v>100</v>
      </c>
      <c r="E22" s="21">
        <v>100</v>
      </c>
      <c r="F22" s="21">
        <v>100</v>
      </c>
      <c r="G22" s="21">
        <v>100</v>
      </c>
      <c r="H22" s="21">
        <v>100</v>
      </c>
      <c r="I22" s="21">
        <v>100</v>
      </c>
      <c r="J22" s="21">
        <v>100</v>
      </c>
      <c r="K22" s="21">
        <v>100</v>
      </c>
      <c r="L22" s="21">
        <v>100</v>
      </c>
    </row>
    <row r="23" spans="1:12" ht="15" customHeight="1" x14ac:dyDescent="0.15">
      <c r="A23" s="19">
        <v>3</v>
      </c>
      <c r="B23" s="27">
        <v>99.8</v>
      </c>
      <c r="C23" s="21">
        <v>100</v>
      </c>
      <c r="D23" s="21">
        <v>100.6</v>
      </c>
      <c r="E23" s="21">
        <v>101.3</v>
      </c>
      <c r="F23" s="21">
        <v>101.7</v>
      </c>
      <c r="G23" s="21">
        <v>100.4</v>
      </c>
      <c r="H23" s="21">
        <v>99.6</v>
      </c>
      <c r="I23" s="21">
        <v>95</v>
      </c>
      <c r="J23" s="21">
        <v>100</v>
      </c>
      <c r="K23" s="21">
        <v>101.6</v>
      </c>
      <c r="L23" s="21">
        <v>101.1</v>
      </c>
    </row>
    <row r="24" spans="1:12" ht="15" customHeight="1" x14ac:dyDescent="0.15">
      <c r="A24" s="19">
        <v>4</v>
      </c>
      <c r="B24" s="27">
        <v>102.3</v>
      </c>
      <c r="C24" s="21">
        <v>104.5</v>
      </c>
      <c r="D24" s="21">
        <v>101.3</v>
      </c>
      <c r="E24" s="21">
        <v>116.3</v>
      </c>
      <c r="F24" s="21">
        <v>105.5</v>
      </c>
      <c r="G24" s="21">
        <v>102</v>
      </c>
      <c r="H24" s="21">
        <v>99.3</v>
      </c>
      <c r="I24" s="21">
        <v>93.5</v>
      </c>
      <c r="J24" s="21">
        <v>100.9</v>
      </c>
      <c r="K24" s="21">
        <v>102.7</v>
      </c>
      <c r="L24" s="21">
        <v>102.2</v>
      </c>
    </row>
    <row r="25" spans="1:12" ht="15" customHeight="1" x14ac:dyDescent="0.15">
      <c r="A25" s="19">
        <v>5</v>
      </c>
      <c r="B25" s="27">
        <v>105.6</v>
      </c>
      <c r="C25" s="21">
        <v>112.9</v>
      </c>
      <c r="D25" s="21">
        <v>102.4</v>
      </c>
      <c r="E25" s="21">
        <v>108.5</v>
      </c>
      <c r="F25" s="21">
        <v>113.8</v>
      </c>
      <c r="G25" s="21">
        <v>105.7</v>
      </c>
      <c r="H25" s="21">
        <v>101.2</v>
      </c>
      <c r="I25" s="21">
        <v>95.8</v>
      </c>
      <c r="J25" s="21">
        <v>102.1</v>
      </c>
      <c r="K25" s="21">
        <v>107.1</v>
      </c>
      <c r="L25" s="21">
        <v>103.7</v>
      </c>
    </row>
    <row r="26" spans="1:12" ht="15" customHeight="1" x14ac:dyDescent="0.15">
      <c r="A26" s="19">
        <v>6</v>
      </c>
      <c r="B26" s="27">
        <v>108.5</v>
      </c>
      <c r="C26" s="21">
        <v>117.8</v>
      </c>
      <c r="D26" s="21">
        <v>103.1</v>
      </c>
      <c r="E26" s="21">
        <v>112.8</v>
      </c>
      <c r="F26" s="21">
        <v>118.4</v>
      </c>
      <c r="G26" s="21">
        <v>108.2</v>
      </c>
      <c r="H26" s="21">
        <v>102.8</v>
      </c>
      <c r="I26" s="21">
        <v>97.4</v>
      </c>
      <c r="J26" s="21">
        <v>101.6</v>
      </c>
      <c r="K26" s="21">
        <v>112.9</v>
      </c>
      <c r="L26" s="21">
        <v>104.8</v>
      </c>
    </row>
    <row r="27" spans="1:12" ht="15" customHeight="1" x14ac:dyDescent="0.15">
      <c r="A27" s="28">
        <v>7</v>
      </c>
      <c r="B27" s="29">
        <v>111.9</v>
      </c>
      <c r="C27" s="29">
        <v>125.8</v>
      </c>
      <c r="D27" s="29">
        <v>104</v>
      </c>
      <c r="E27" s="29">
        <v>116.9</v>
      </c>
      <c r="F27" s="29">
        <v>121.6</v>
      </c>
      <c r="G27" s="29">
        <v>111.1</v>
      </c>
      <c r="H27" s="29">
        <v>104.3</v>
      </c>
      <c r="I27" s="29">
        <v>100</v>
      </c>
      <c r="J27" s="29">
        <v>97.1</v>
      </c>
      <c r="K27" s="29">
        <v>115.6</v>
      </c>
      <c r="L27" s="29">
        <v>105.9</v>
      </c>
    </row>
    <row r="28" spans="1:12" ht="15" customHeight="1" x14ac:dyDescent="0.15">
      <c r="A28" s="22" t="s">
        <v>19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1"/>
    </row>
    <row r="29" spans="1:12" ht="15" customHeight="1" x14ac:dyDescent="0.15">
      <c r="A29" s="32" t="s">
        <v>20</v>
      </c>
    </row>
    <row r="30" spans="1:12" ht="15" customHeight="1" x14ac:dyDescent="0.15">
      <c r="L30" s="31" t="s">
        <v>21</v>
      </c>
    </row>
  </sheetData>
  <phoneticPr fontId="2"/>
  <hyperlinks>
    <hyperlink ref="A1" location="目次!A1" display="目次へもどる" xr:uid="{3EC8CC02-EBBD-4AB9-A5D5-0304CBC2408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1B7D-9F3F-4011-9EBC-48F86A839641}">
  <sheetPr codeName="Sheet19"/>
  <dimension ref="A1:F18"/>
  <sheetViews>
    <sheetView zoomScale="110" zoomScaleNormal="110" zoomScaleSheetLayoutView="115" workbookViewId="0">
      <pane xSplit="1" ySplit="5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5" customHeight="1" x14ac:dyDescent="0.15"/>
  <cols>
    <col min="1" max="1" width="30" style="281" customWidth="1"/>
    <col min="2" max="6" width="11.25" style="281" customWidth="1"/>
    <col min="7" max="16384" width="8.75" style="281"/>
  </cols>
  <sheetData>
    <row r="1" spans="1:6" ht="15" customHeight="1" x14ac:dyDescent="0.15">
      <c r="A1" s="703" t="s">
        <v>764</v>
      </c>
    </row>
    <row r="3" spans="1:6" ht="15" customHeight="1" x14ac:dyDescent="0.15">
      <c r="A3" s="280" t="s">
        <v>386</v>
      </c>
    </row>
    <row r="4" spans="1:6" ht="15" customHeight="1" x14ac:dyDescent="0.15">
      <c r="A4" s="282"/>
      <c r="C4" s="305"/>
      <c r="D4" s="305"/>
      <c r="E4" s="305"/>
      <c r="F4" s="306" t="s">
        <v>352</v>
      </c>
    </row>
    <row r="5" spans="1:6" ht="15" customHeight="1" x14ac:dyDescent="0.15">
      <c r="A5" s="284" t="s">
        <v>387</v>
      </c>
      <c r="B5" s="285" t="s">
        <v>388</v>
      </c>
      <c r="C5" s="285" t="s">
        <v>355</v>
      </c>
      <c r="D5" s="285" t="s">
        <v>356</v>
      </c>
      <c r="E5" s="285" t="s">
        <v>357</v>
      </c>
      <c r="F5" s="285" t="s">
        <v>358</v>
      </c>
    </row>
    <row r="6" spans="1:6" ht="15" customHeight="1" x14ac:dyDescent="0.15">
      <c r="A6" s="307" t="s">
        <v>389</v>
      </c>
      <c r="B6" s="308">
        <v>989746</v>
      </c>
      <c r="C6" s="308">
        <v>989367</v>
      </c>
      <c r="D6" s="308">
        <v>953129</v>
      </c>
      <c r="E6" s="308">
        <v>1011718</v>
      </c>
      <c r="F6" s="308">
        <v>1030700</v>
      </c>
    </row>
    <row r="7" spans="1:6" ht="15" customHeight="1" x14ac:dyDescent="0.15">
      <c r="A7" s="289" t="s">
        <v>243</v>
      </c>
      <c r="B7" s="309">
        <v>4.4999999999999997E-3</v>
      </c>
      <c r="C7" s="309">
        <f>(C6-B6)/B6</f>
        <v>-3.8292652862451581E-4</v>
      </c>
      <c r="D7" s="309">
        <f>(D6-C6)/C6</f>
        <v>-3.6627459779839028E-2</v>
      </c>
      <c r="E7" s="309">
        <f>(E6-D6)/D6</f>
        <v>6.1470168256343057E-2</v>
      </c>
      <c r="F7" s="309">
        <f>(F6-E6)/E6</f>
        <v>1.8762145182748553E-2</v>
      </c>
    </row>
    <row r="8" spans="1:6" ht="15" customHeight="1" x14ac:dyDescent="0.15">
      <c r="A8" s="291" t="s">
        <v>390</v>
      </c>
      <c r="B8" s="310">
        <v>772467</v>
      </c>
      <c r="C8" s="310">
        <v>775815</v>
      </c>
      <c r="D8" s="310">
        <v>762697</v>
      </c>
      <c r="E8" s="310">
        <v>771627</v>
      </c>
      <c r="F8" s="310">
        <v>791548</v>
      </c>
    </row>
    <row r="9" spans="1:6" ht="15" customHeight="1" x14ac:dyDescent="0.15">
      <c r="A9" s="291" t="s">
        <v>391</v>
      </c>
      <c r="B9" s="310">
        <v>50316</v>
      </c>
      <c r="C9" s="310">
        <v>52710</v>
      </c>
      <c r="D9" s="310">
        <v>50191</v>
      </c>
      <c r="E9" s="310">
        <v>67031</v>
      </c>
      <c r="F9" s="310">
        <v>58188</v>
      </c>
    </row>
    <row r="10" spans="1:6" ht="15" customHeight="1" x14ac:dyDescent="0.15">
      <c r="A10" s="293" t="s">
        <v>392</v>
      </c>
      <c r="B10" s="310">
        <v>-338</v>
      </c>
      <c r="C10" s="310">
        <v>-193</v>
      </c>
      <c r="D10" s="310">
        <v>-168</v>
      </c>
      <c r="E10" s="310">
        <v>-137</v>
      </c>
      <c r="F10" s="310">
        <v>115</v>
      </c>
    </row>
    <row r="11" spans="1:6" ht="15" customHeight="1" x14ac:dyDescent="0.15">
      <c r="A11" s="293" t="s">
        <v>393</v>
      </c>
      <c r="B11" s="310">
        <v>49935</v>
      </c>
      <c r="C11" s="310">
        <v>52236</v>
      </c>
      <c r="D11" s="310">
        <v>49672</v>
      </c>
      <c r="E11" s="310">
        <v>66345</v>
      </c>
      <c r="F11" s="310">
        <v>57131</v>
      </c>
    </row>
    <row r="12" spans="1:6" ht="15" customHeight="1" x14ac:dyDescent="0.15">
      <c r="A12" s="293" t="s">
        <v>394</v>
      </c>
      <c r="B12" s="310">
        <v>720</v>
      </c>
      <c r="C12" s="310">
        <v>667</v>
      </c>
      <c r="D12" s="310">
        <v>687</v>
      </c>
      <c r="E12" s="310">
        <v>823</v>
      </c>
      <c r="F12" s="310">
        <v>941</v>
      </c>
    </row>
    <row r="13" spans="1:6" ht="15" customHeight="1" x14ac:dyDescent="0.15">
      <c r="A13" s="291" t="s">
        <v>395</v>
      </c>
      <c r="B13" s="310">
        <v>166962</v>
      </c>
      <c r="C13" s="310">
        <v>160842</v>
      </c>
      <c r="D13" s="310">
        <v>140241</v>
      </c>
      <c r="E13" s="310">
        <v>173059</v>
      </c>
      <c r="F13" s="310">
        <v>180963</v>
      </c>
    </row>
    <row r="14" spans="1:6" ht="15" customHeight="1" x14ac:dyDescent="0.15">
      <c r="A14" s="293" t="s">
        <v>396</v>
      </c>
      <c r="B14" s="310">
        <v>77238</v>
      </c>
      <c r="C14" s="310">
        <v>73660</v>
      </c>
      <c r="D14" s="310">
        <v>48924</v>
      </c>
      <c r="E14" s="310">
        <v>81300</v>
      </c>
      <c r="F14" s="310">
        <v>92443</v>
      </c>
    </row>
    <row r="15" spans="1:6" ht="15" customHeight="1" x14ac:dyDescent="0.15">
      <c r="A15" s="293" t="s">
        <v>397</v>
      </c>
      <c r="B15" s="310">
        <v>3420</v>
      </c>
      <c r="C15" s="310">
        <v>2191</v>
      </c>
      <c r="D15" s="310">
        <v>2268</v>
      </c>
      <c r="E15" s="310">
        <v>2287</v>
      </c>
      <c r="F15" s="310">
        <v>2333</v>
      </c>
    </row>
    <row r="16" spans="1:6" ht="15" customHeight="1" x14ac:dyDescent="0.15">
      <c r="A16" s="293" t="s">
        <v>398</v>
      </c>
      <c r="B16" s="310">
        <v>86305</v>
      </c>
      <c r="C16" s="310">
        <v>84992</v>
      </c>
      <c r="D16" s="310">
        <v>89050</v>
      </c>
      <c r="E16" s="310">
        <v>89472</v>
      </c>
      <c r="F16" s="310">
        <v>86187</v>
      </c>
    </row>
    <row r="17" spans="1:6" ht="15" customHeight="1" x14ac:dyDescent="0.15">
      <c r="A17" s="311" t="s">
        <v>383</v>
      </c>
      <c r="B17" s="311"/>
      <c r="C17" s="311"/>
      <c r="D17" s="311"/>
      <c r="E17" s="311"/>
      <c r="F17" s="312"/>
    </row>
    <row r="18" spans="1:6" ht="15" customHeight="1" x14ac:dyDescent="0.15">
      <c r="A18" s="281" t="s">
        <v>399</v>
      </c>
      <c r="F18" s="302" t="s">
        <v>385</v>
      </c>
    </row>
  </sheetData>
  <phoneticPr fontId="2"/>
  <hyperlinks>
    <hyperlink ref="A1" location="目次!A1" display="目次へもどる" xr:uid="{A5C72D45-D262-4A6F-83C0-4ABBB939A2F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5AF3-6D83-46EE-96FB-CF524105ED5C}">
  <sheetPr codeName="Sheet20"/>
  <dimension ref="A1:F15"/>
  <sheetViews>
    <sheetView zoomScale="110" zoomScaleNormal="110" workbookViewId="0"/>
  </sheetViews>
  <sheetFormatPr defaultColWidth="9.625" defaultRowHeight="15" customHeight="1" x14ac:dyDescent="0.15"/>
  <cols>
    <col min="1" max="1" width="22.625" style="117" customWidth="1"/>
    <col min="2" max="6" width="12.625" style="117" customWidth="1"/>
    <col min="7" max="16384" width="9.625" style="117"/>
  </cols>
  <sheetData>
    <row r="1" spans="1:6" ht="15" customHeight="1" x14ac:dyDescent="0.15">
      <c r="A1" s="703" t="s">
        <v>764</v>
      </c>
    </row>
    <row r="3" spans="1:6" ht="15" customHeight="1" x14ac:dyDescent="0.15">
      <c r="A3" s="33" t="s">
        <v>400</v>
      </c>
    </row>
    <row r="4" spans="1:6" s="34" customFormat="1" ht="15" customHeight="1" x14ac:dyDescent="0.15">
      <c r="A4" s="313" t="s">
        <v>401</v>
      </c>
    </row>
    <row r="5" spans="1:6" s="115" customFormat="1" ht="15" customHeight="1" x14ac:dyDescent="0.15">
      <c r="A5" s="37" t="s">
        <v>402</v>
      </c>
      <c r="B5" s="129" t="s">
        <v>403</v>
      </c>
      <c r="C5" s="129" t="s">
        <v>404</v>
      </c>
      <c r="D5" s="129" t="s">
        <v>405</v>
      </c>
      <c r="E5" s="129" t="s">
        <v>406</v>
      </c>
      <c r="F5" s="129" t="s">
        <v>407</v>
      </c>
    </row>
    <row r="6" spans="1:6" s="34" customFormat="1" ht="15" customHeight="1" x14ac:dyDescent="0.15">
      <c r="A6" s="314" t="s">
        <v>408</v>
      </c>
      <c r="B6" s="315" t="s">
        <v>409</v>
      </c>
      <c r="C6" s="316">
        <f>SUM(C7:C14)</f>
        <v>20</v>
      </c>
      <c r="D6" s="316">
        <f>SUM(D7:D14)</f>
        <v>250</v>
      </c>
      <c r="E6" s="316">
        <f>SUM(E7:E14)</f>
        <v>183</v>
      </c>
      <c r="F6" s="316">
        <f>SUM(F7:F14)</f>
        <v>322</v>
      </c>
    </row>
    <row r="7" spans="1:6" s="34" customFormat="1" ht="15" customHeight="1" x14ac:dyDescent="0.15">
      <c r="A7" s="606" t="s">
        <v>410</v>
      </c>
      <c r="B7" s="318" t="s">
        <v>411</v>
      </c>
      <c r="C7" s="140">
        <v>5</v>
      </c>
      <c r="D7" s="140">
        <v>20</v>
      </c>
      <c r="E7" s="140">
        <v>13</v>
      </c>
      <c r="F7" s="140">
        <v>15</v>
      </c>
    </row>
    <row r="8" spans="1:6" s="34" customFormat="1" ht="15" customHeight="1" x14ac:dyDescent="0.15">
      <c r="A8" s="606"/>
      <c r="B8" s="318">
        <v>43</v>
      </c>
      <c r="C8" s="140">
        <v>7</v>
      </c>
      <c r="D8" s="140">
        <v>28</v>
      </c>
      <c r="E8" s="140">
        <v>22</v>
      </c>
      <c r="F8" s="140">
        <v>27</v>
      </c>
    </row>
    <row r="9" spans="1:6" s="34" customFormat="1" ht="15" customHeight="1" x14ac:dyDescent="0.15">
      <c r="A9" s="317" t="s">
        <v>412</v>
      </c>
      <c r="B9" s="318">
        <v>44</v>
      </c>
      <c r="C9" s="140">
        <v>2</v>
      </c>
      <c r="D9" s="140">
        <v>36</v>
      </c>
      <c r="E9" s="140">
        <v>10</v>
      </c>
      <c r="F9" s="140">
        <v>13</v>
      </c>
    </row>
    <row r="10" spans="1:6" s="34" customFormat="1" ht="15" customHeight="1" x14ac:dyDescent="0.15">
      <c r="A10" s="317" t="s">
        <v>413</v>
      </c>
      <c r="B10" s="318">
        <v>45</v>
      </c>
      <c r="C10" s="140">
        <v>2</v>
      </c>
      <c r="D10" s="140">
        <v>36</v>
      </c>
      <c r="E10" s="140">
        <v>30</v>
      </c>
      <c r="F10" s="140">
        <v>44</v>
      </c>
    </row>
    <row r="11" spans="1:6" s="34" customFormat="1" ht="15" customHeight="1" x14ac:dyDescent="0.15">
      <c r="A11" s="317" t="s">
        <v>414</v>
      </c>
      <c r="B11" s="318">
        <v>45</v>
      </c>
      <c r="C11" s="140">
        <v>1</v>
      </c>
      <c r="D11" s="140">
        <v>8</v>
      </c>
      <c r="E11" s="140">
        <v>4</v>
      </c>
      <c r="F11" s="140">
        <v>4</v>
      </c>
    </row>
    <row r="12" spans="1:6" s="34" customFormat="1" ht="15" customHeight="1" x14ac:dyDescent="0.15">
      <c r="A12" s="317" t="s">
        <v>415</v>
      </c>
      <c r="B12" s="318" t="s">
        <v>416</v>
      </c>
      <c r="C12" s="140">
        <v>1</v>
      </c>
      <c r="D12" s="140">
        <v>54</v>
      </c>
      <c r="E12" s="140">
        <v>53</v>
      </c>
      <c r="F12" s="140">
        <v>138</v>
      </c>
    </row>
    <row r="13" spans="1:6" s="34" customFormat="1" ht="15" customHeight="1" x14ac:dyDescent="0.15">
      <c r="A13" s="317" t="s">
        <v>417</v>
      </c>
      <c r="B13" s="318">
        <v>17</v>
      </c>
      <c r="C13" s="140">
        <v>1</v>
      </c>
      <c r="D13" s="140">
        <v>18</v>
      </c>
      <c r="E13" s="140">
        <v>7</v>
      </c>
      <c r="F13" s="140">
        <v>13</v>
      </c>
    </row>
    <row r="14" spans="1:6" s="34" customFormat="1" ht="15" customHeight="1" x14ac:dyDescent="0.15">
      <c r="A14" s="319" t="s">
        <v>418</v>
      </c>
      <c r="B14" s="320">
        <v>18</v>
      </c>
      <c r="C14" s="321">
        <v>1</v>
      </c>
      <c r="D14" s="321">
        <v>50</v>
      </c>
      <c r="E14" s="321">
        <v>44</v>
      </c>
      <c r="F14" s="321">
        <v>68</v>
      </c>
    </row>
    <row r="15" spans="1:6" s="34" customFormat="1" ht="15" customHeight="1" x14ac:dyDescent="0.15">
      <c r="C15" s="125"/>
      <c r="D15" s="125"/>
      <c r="E15" s="125"/>
      <c r="F15" s="116" t="s">
        <v>419</v>
      </c>
    </row>
  </sheetData>
  <mergeCells count="1">
    <mergeCell ref="A7:A8"/>
  </mergeCells>
  <phoneticPr fontId="2"/>
  <hyperlinks>
    <hyperlink ref="A1" location="目次!A1" display="目次へもどる" xr:uid="{A9E487B0-06B9-4F54-BD88-059686D8A20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5DC1D-9718-451D-99CE-61F437A4238C}">
  <sheetPr codeName="Sheet21"/>
  <dimension ref="A1:D15"/>
  <sheetViews>
    <sheetView zoomScale="110" zoomScaleNormal="110" workbookViewId="0"/>
  </sheetViews>
  <sheetFormatPr defaultColWidth="8.75" defaultRowHeight="15" customHeight="1" x14ac:dyDescent="0.15"/>
  <cols>
    <col min="1" max="1" width="26.25" style="117" customWidth="1"/>
    <col min="2" max="4" width="20" style="117" customWidth="1"/>
    <col min="5" max="16384" width="8.75" style="117"/>
  </cols>
  <sheetData>
    <row r="1" spans="1:4" ht="15" customHeight="1" x14ac:dyDescent="0.15">
      <c r="A1" s="703" t="s">
        <v>764</v>
      </c>
    </row>
    <row r="3" spans="1:4" ht="15" customHeight="1" x14ac:dyDescent="0.15">
      <c r="A3" s="33" t="s">
        <v>420</v>
      </c>
    </row>
    <row r="4" spans="1:4" s="34" customFormat="1" ht="15" customHeight="1" x14ac:dyDescent="0.15">
      <c r="A4" s="322" t="s">
        <v>421</v>
      </c>
      <c r="B4" s="323"/>
      <c r="D4" s="118"/>
    </row>
    <row r="5" spans="1:4" s="327" customFormat="1" ht="15" customHeight="1" x14ac:dyDescent="0.15">
      <c r="A5" s="324" t="s">
        <v>422</v>
      </c>
      <c r="B5" s="325" t="s">
        <v>423</v>
      </c>
      <c r="C5" s="325" t="s">
        <v>424</v>
      </c>
      <c r="D5" s="326" t="s">
        <v>425</v>
      </c>
    </row>
    <row r="6" spans="1:4" s="34" customFormat="1" ht="15" customHeight="1" x14ac:dyDescent="0.15">
      <c r="A6" s="317" t="s">
        <v>426</v>
      </c>
      <c r="B6" s="328">
        <v>142590</v>
      </c>
      <c r="C6" s="328">
        <v>336940</v>
      </c>
      <c r="D6" s="329">
        <v>2.3629988077705311</v>
      </c>
    </row>
    <row r="7" spans="1:4" s="34" customFormat="1" ht="15" customHeight="1" x14ac:dyDescent="0.15">
      <c r="A7" s="317" t="s">
        <v>427</v>
      </c>
      <c r="B7" s="328">
        <v>141339</v>
      </c>
      <c r="C7" s="328">
        <v>335124</v>
      </c>
      <c r="D7" s="329">
        <v>2.3710653110606414</v>
      </c>
    </row>
    <row r="8" spans="1:4" s="34" customFormat="1" ht="15" customHeight="1" x14ac:dyDescent="0.15">
      <c r="A8" s="330" t="s">
        <v>428</v>
      </c>
      <c r="B8" s="328">
        <v>95890</v>
      </c>
      <c r="C8" s="328">
        <v>255873</v>
      </c>
      <c r="D8" s="329">
        <v>2.6684012931483991</v>
      </c>
    </row>
    <row r="9" spans="1:4" s="34" customFormat="1" ht="15" customHeight="1" x14ac:dyDescent="0.15">
      <c r="A9" s="330" t="s">
        <v>429</v>
      </c>
      <c r="B9" s="328">
        <v>1743</v>
      </c>
      <c r="C9" s="328">
        <v>3901</v>
      </c>
      <c r="D9" s="329">
        <v>2.2380952380952381</v>
      </c>
    </row>
    <row r="10" spans="1:4" s="34" customFormat="1" ht="15" customHeight="1" x14ac:dyDescent="0.15">
      <c r="A10" s="330" t="s">
        <v>430</v>
      </c>
      <c r="B10" s="331">
        <v>38660</v>
      </c>
      <c r="C10" s="331">
        <v>66502</v>
      </c>
      <c r="D10" s="329">
        <v>1.7201758923952406</v>
      </c>
    </row>
    <row r="11" spans="1:4" s="34" customFormat="1" ht="15" customHeight="1" x14ac:dyDescent="0.15">
      <c r="A11" s="330" t="s">
        <v>431</v>
      </c>
      <c r="B11" s="328">
        <v>3223</v>
      </c>
      <c r="C11" s="328">
        <v>5836</v>
      </c>
      <c r="D11" s="329">
        <v>1.8107353397455785</v>
      </c>
    </row>
    <row r="12" spans="1:4" s="34" customFormat="1" ht="15" customHeight="1" x14ac:dyDescent="0.15">
      <c r="A12" s="330" t="s">
        <v>432</v>
      </c>
      <c r="B12" s="328">
        <v>1823</v>
      </c>
      <c r="C12" s="328">
        <v>3012</v>
      </c>
      <c r="D12" s="329">
        <v>1.6522216127262754</v>
      </c>
    </row>
    <row r="13" spans="1:4" s="34" customFormat="1" ht="15" customHeight="1" x14ac:dyDescent="0.15">
      <c r="A13" s="319" t="s">
        <v>433</v>
      </c>
      <c r="B13" s="332">
        <v>1251</v>
      </c>
      <c r="C13" s="332">
        <v>1816</v>
      </c>
      <c r="D13" s="333">
        <v>1.4516386890487609</v>
      </c>
    </row>
    <row r="14" spans="1:4" s="34" customFormat="1" ht="15" customHeight="1" x14ac:dyDescent="0.15">
      <c r="A14" s="281" t="s">
        <v>434</v>
      </c>
    </row>
    <row r="15" spans="1:4" ht="15" customHeight="1" x14ac:dyDescent="0.15">
      <c r="D15" s="35" t="s">
        <v>435</v>
      </c>
    </row>
  </sheetData>
  <phoneticPr fontId="2"/>
  <hyperlinks>
    <hyperlink ref="A1" location="目次!A1" display="目次へもどる" xr:uid="{5E3CC9C1-B7B7-47D6-B9CB-173A4262F70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420E-EF9A-462E-8206-F0EE018022B2}">
  <sheetPr codeName="Sheet22"/>
  <dimension ref="A1:K11"/>
  <sheetViews>
    <sheetView zoomScale="110" zoomScaleNormal="110" workbookViewId="0"/>
  </sheetViews>
  <sheetFormatPr defaultColWidth="9" defaultRowHeight="15" customHeight="1" x14ac:dyDescent="0.15"/>
  <cols>
    <col min="1" max="2" width="8.75" style="94" customWidth="1"/>
    <col min="3" max="9" width="7.5" style="94" customWidth="1"/>
    <col min="10" max="10" width="8.75" style="94" customWidth="1"/>
    <col min="11" max="11" width="7.5" style="94" customWidth="1"/>
    <col min="12" max="16384" width="9" style="94"/>
  </cols>
  <sheetData>
    <row r="1" spans="1:11" s="117" customFormat="1" ht="15" customHeight="1" x14ac:dyDescent="0.15">
      <c r="A1" s="703" t="s">
        <v>764</v>
      </c>
    </row>
    <row r="2" spans="1:11" s="117" customFormat="1" ht="15" customHeight="1" x14ac:dyDescent="0.15"/>
    <row r="3" spans="1:11" ht="15" customHeight="1" x14ac:dyDescent="0.15">
      <c r="A3" s="33" t="s">
        <v>436</v>
      </c>
    </row>
    <row r="4" spans="1:11" s="97" customFormat="1" ht="15" customHeight="1" x14ac:dyDescent="0.15">
      <c r="A4" s="334" t="s">
        <v>437</v>
      </c>
      <c r="B4" s="335"/>
      <c r="C4" s="335"/>
      <c r="D4" s="335"/>
      <c r="E4" s="335"/>
      <c r="F4" s="335"/>
      <c r="G4" s="335"/>
      <c r="H4" s="335"/>
      <c r="I4" s="335"/>
      <c r="K4" s="335"/>
    </row>
    <row r="5" spans="1:11" s="97" customFormat="1" ht="15" customHeight="1" x14ac:dyDescent="0.15">
      <c r="A5" s="607" t="s">
        <v>140</v>
      </c>
      <c r="B5" s="609" t="s">
        <v>438</v>
      </c>
      <c r="C5" s="552"/>
      <c r="D5" s="552"/>
      <c r="E5" s="552"/>
      <c r="F5" s="552"/>
      <c r="G5" s="552"/>
      <c r="H5" s="552"/>
      <c r="I5" s="553"/>
      <c r="J5" s="610" t="s">
        <v>439</v>
      </c>
      <c r="K5" s="612" t="s">
        <v>440</v>
      </c>
    </row>
    <row r="6" spans="1:11" s="327" customFormat="1" ht="30" customHeight="1" x14ac:dyDescent="0.15">
      <c r="A6" s="608"/>
      <c r="B6" s="336" t="s">
        <v>441</v>
      </c>
      <c r="C6" s="325" t="s">
        <v>442</v>
      </c>
      <c r="D6" s="325" t="s">
        <v>443</v>
      </c>
      <c r="E6" s="325" t="s">
        <v>444</v>
      </c>
      <c r="F6" s="325" t="s">
        <v>445</v>
      </c>
      <c r="G6" s="325" t="s">
        <v>446</v>
      </c>
      <c r="H6" s="325" t="s">
        <v>447</v>
      </c>
      <c r="I6" s="325" t="s">
        <v>448</v>
      </c>
      <c r="J6" s="611"/>
      <c r="K6" s="613"/>
    </row>
    <row r="7" spans="1:11" s="97" customFormat="1" ht="15" customHeight="1" x14ac:dyDescent="0.15">
      <c r="A7" s="337" t="s">
        <v>449</v>
      </c>
      <c r="B7" s="338">
        <v>128264</v>
      </c>
      <c r="C7" s="331">
        <v>35482</v>
      </c>
      <c r="D7" s="331">
        <v>34761</v>
      </c>
      <c r="E7" s="123">
        <v>26664</v>
      </c>
      <c r="F7" s="123">
        <v>22204</v>
      </c>
      <c r="G7" s="123">
        <v>6516</v>
      </c>
      <c r="H7" s="123">
        <v>1905</v>
      </c>
      <c r="I7" s="123">
        <v>732</v>
      </c>
      <c r="J7" s="123">
        <v>323199</v>
      </c>
      <c r="K7" s="329">
        <v>2.52</v>
      </c>
    </row>
    <row r="8" spans="1:11" s="97" customFormat="1" ht="15" customHeight="1" x14ac:dyDescent="0.15">
      <c r="A8" s="40" t="s">
        <v>450</v>
      </c>
      <c r="B8" s="338">
        <v>136363</v>
      </c>
      <c r="C8" s="331">
        <v>40065</v>
      </c>
      <c r="D8" s="331">
        <v>38319</v>
      </c>
      <c r="E8" s="123">
        <v>27218</v>
      </c>
      <c r="F8" s="123">
        <v>21798</v>
      </c>
      <c r="G8" s="123">
        <v>6475</v>
      </c>
      <c r="H8" s="123">
        <v>1805</v>
      </c>
      <c r="I8" s="123">
        <v>683</v>
      </c>
      <c r="J8" s="123">
        <v>333744</v>
      </c>
      <c r="K8" s="329">
        <v>2.4500000000000002</v>
      </c>
    </row>
    <row r="9" spans="1:11" s="97" customFormat="1" ht="15" customHeight="1" x14ac:dyDescent="0.15">
      <c r="A9" s="339" t="s">
        <v>451</v>
      </c>
      <c r="B9" s="340">
        <v>142590</v>
      </c>
      <c r="C9" s="332">
        <v>43572</v>
      </c>
      <c r="D9" s="332">
        <v>42411</v>
      </c>
      <c r="E9" s="341">
        <v>27901</v>
      </c>
      <c r="F9" s="341">
        <v>21088</v>
      </c>
      <c r="G9" s="341">
        <v>5832</v>
      </c>
      <c r="H9" s="341">
        <v>1320</v>
      </c>
      <c r="I9" s="341">
        <v>466</v>
      </c>
      <c r="J9" s="341">
        <v>336940</v>
      </c>
      <c r="K9" s="333">
        <v>2.363</v>
      </c>
    </row>
    <row r="10" spans="1:11" s="97" customFormat="1" ht="15" customHeight="1" x14ac:dyDescent="0.15">
      <c r="A10" s="281" t="s">
        <v>434</v>
      </c>
      <c r="K10" s="35"/>
    </row>
    <row r="11" spans="1:11" s="97" customFormat="1" ht="15" customHeight="1" x14ac:dyDescent="0.15">
      <c r="K11" s="35" t="s">
        <v>435</v>
      </c>
    </row>
  </sheetData>
  <mergeCells count="4">
    <mergeCell ref="A5:A6"/>
    <mergeCell ref="B5:I5"/>
    <mergeCell ref="J5:J6"/>
    <mergeCell ref="K5:K6"/>
  </mergeCells>
  <phoneticPr fontId="2"/>
  <hyperlinks>
    <hyperlink ref="A1" location="目次!A1" display="目次へもどる" xr:uid="{5D9735CB-5776-4FE3-B661-06C84D956CC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1D8B-0F82-4031-88BB-23D75779B838}">
  <sheetPr codeName="Sheet23"/>
  <dimension ref="A1:J14"/>
  <sheetViews>
    <sheetView zoomScale="110" zoomScaleNormal="110" workbookViewId="0"/>
  </sheetViews>
  <sheetFormatPr defaultColWidth="8.75" defaultRowHeight="15" customHeight="1" x14ac:dyDescent="0.15"/>
  <cols>
    <col min="1" max="4" width="8.75" style="343" customWidth="1"/>
    <col min="5" max="5" width="8.125" style="343" customWidth="1"/>
    <col min="6" max="8" width="8.75" style="343" customWidth="1"/>
    <col min="9" max="9" width="8.125" style="343" customWidth="1"/>
    <col min="10" max="10" width="8.75" style="343" customWidth="1"/>
    <col min="11" max="16384" width="8.75" style="343"/>
  </cols>
  <sheetData>
    <row r="1" spans="1:10" s="126" customFormat="1" ht="15" customHeight="1" x14ac:dyDescent="0.15">
      <c r="A1" s="703" t="s">
        <v>764</v>
      </c>
    </row>
    <row r="2" spans="1:10" s="126" customFormat="1" ht="15" customHeight="1" x14ac:dyDescent="0.15"/>
    <row r="3" spans="1:10" ht="15" customHeight="1" x14ac:dyDescent="0.15">
      <c r="A3" s="280" t="s">
        <v>452</v>
      </c>
      <c r="B3" s="342"/>
      <c r="C3" s="342"/>
      <c r="D3" s="342"/>
      <c r="E3" s="342"/>
      <c r="F3" s="342"/>
      <c r="G3" s="342"/>
      <c r="H3" s="342"/>
      <c r="I3" s="342"/>
      <c r="J3" s="342"/>
    </row>
    <row r="4" spans="1:10" ht="15" customHeight="1" x14ac:dyDescent="0.15">
      <c r="A4" s="344" t="s">
        <v>437</v>
      </c>
      <c r="B4" s="345"/>
      <c r="C4" s="345"/>
      <c r="D4" s="345"/>
      <c r="E4" s="345"/>
      <c r="F4" s="345"/>
      <c r="G4" s="345"/>
      <c r="H4" s="345"/>
      <c r="I4" s="345"/>
      <c r="J4" s="345"/>
    </row>
    <row r="5" spans="1:10" ht="15" customHeight="1" x14ac:dyDescent="0.15">
      <c r="A5" s="614" t="s">
        <v>140</v>
      </c>
      <c r="B5" s="617" t="s">
        <v>453</v>
      </c>
      <c r="C5" s="618"/>
      <c r="D5" s="618"/>
      <c r="E5" s="618"/>
      <c r="F5" s="618"/>
      <c r="G5" s="618"/>
      <c r="H5" s="618"/>
      <c r="I5" s="619"/>
      <c r="J5" s="620" t="s">
        <v>454</v>
      </c>
    </row>
    <row r="6" spans="1:10" ht="15" customHeight="1" x14ac:dyDescent="0.15">
      <c r="A6" s="615"/>
      <c r="B6" s="622" t="s">
        <v>441</v>
      </c>
      <c r="C6" s="617" t="s">
        <v>455</v>
      </c>
      <c r="D6" s="618"/>
      <c r="E6" s="619"/>
      <c r="F6" s="346" t="s">
        <v>456</v>
      </c>
      <c r="G6" s="347"/>
      <c r="H6" s="347"/>
      <c r="I6" s="348"/>
      <c r="J6" s="621"/>
    </row>
    <row r="7" spans="1:10" ht="30" customHeight="1" x14ac:dyDescent="0.15">
      <c r="A7" s="616"/>
      <c r="B7" s="623"/>
      <c r="C7" s="349" t="s">
        <v>441</v>
      </c>
      <c r="D7" s="349" t="s">
        <v>457</v>
      </c>
      <c r="E7" s="349" t="s">
        <v>458</v>
      </c>
      <c r="F7" s="349" t="s">
        <v>441</v>
      </c>
      <c r="G7" s="349" t="s">
        <v>459</v>
      </c>
      <c r="H7" s="349" t="s">
        <v>460</v>
      </c>
      <c r="I7" s="349" t="s">
        <v>461</v>
      </c>
      <c r="J7" s="613"/>
    </row>
    <row r="8" spans="1:10" ht="15" customHeight="1" x14ac:dyDescent="0.15">
      <c r="A8" s="350" t="s">
        <v>462</v>
      </c>
      <c r="B8" s="351">
        <v>148710</v>
      </c>
      <c r="C8" s="352">
        <v>131030</v>
      </c>
      <c r="D8" s="352">
        <v>130010</v>
      </c>
      <c r="E8" s="352">
        <v>1020</v>
      </c>
      <c r="F8" s="352">
        <v>17680</v>
      </c>
      <c r="G8" s="352">
        <v>580</v>
      </c>
      <c r="H8" s="352">
        <v>16680</v>
      </c>
      <c r="I8" s="352">
        <v>420</v>
      </c>
      <c r="J8" s="352">
        <v>100</v>
      </c>
    </row>
    <row r="9" spans="1:10" ht="15" customHeight="1" x14ac:dyDescent="0.15">
      <c r="A9" s="350">
        <v>30</v>
      </c>
      <c r="B9" s="353">
        <f>C9+F9</f>
        <v>152080</v>
      </c>
      <c r="C9" s="352">
        <f>D9+E9</f>
        <v>139440</v>
      </c>
      <c r="D9" s="352">
        <v>138690</v>
      </c>
      <c r="E9" s="352">
        <v>750</v>
      </c>
      <c r="F9" s="352">
        <f>G9+H9+I9</f>
        <v>12640</v>
      </c>
      <c r="G9" s="352">
        <v>460</v>
      </c>
      <c r="H9" s="352">
        <v>12000</v>
      </c>
      <c r="I9" s="352">
        <v>180</v>
      </c>
      <c r="J9" s="352">
        <v>90</v>
      </c>
    </row>
    <row r="10" spans="1:10" ht="15" customHeight="1" x14ac:dyDescent="0.15">
      <c r="A10" s="354" t="s">
        <v>463</v>
      </c>
      <c r="B10" s="355">
        <v>153770</v>
      </c>
      <c r="C10" s="352">
        <v>143220</v>
      </c>
      <c r="D10" s="352">
        <v>142370</v>
      </c>
      <c r="E10" s="352">
        <v>840</v>
      </c>
      <c r="F10" s="352">
        <f>G10+H10+I10</f>
        <v>10550</v>
      </c>
      <c r="G10" s="352">
        <v>780</v>
      </c>
      <c r="H10" s="352">
        <v>9570</v>
      </c>
      <c r="I10" s="352">
        <v>200</v>
      </c>
      <c r="J10" s="352">
        <v>100</v>
      </c>
    </row>
    <row r="11" spans="1:10" ht="15" customHeight="1" x14ac:dyDescent="0.15">
      <c r="A11" s="281" t="s">
        <v>464</v>
      </c>
      <c r="B11" s="281"/>
      <c r="C11" s="311"/>
      <c r="D11" s="311"/>
      <c r="E11" s="311"/>
      <c r="F11" s="311"/>
      <c r="G11" s="311"/>
      <c r="H11" s="311"/>
      <c r="I11" s="311"/>
      <c r="J11" s="356"/>
    </row>
    <row r="12" spans="1:10" ht="15" customHeight="1" x14ac:dyDescent="0.15">
      <c r="A12" s="281" t="s">
        <v>465</v>
      </c>
      <c r="B12" s="281"/>
      <c r="C12" s="357"/>
      <c r="D12" s="357"/>
      <c r="E12" s="357"/>
      <c r="F12" s="357"/>
      <c r="G12" s="357"/>
      <c r="H12" s="357"/>
      <c r="I12" s="357"/>
      <c r="J12" s="358"/>
    </row>
    <row r="13" spans="1:10" ht="15" customHeight="1" x14ac:dyDescent="0.15">
      <c r="A13" s="281" t="s">
        <v>466</v>
      </c>
      <c r="B13" s="281"/>
      <c r="C13" s="281"/>
      <c r="D13" s="281"/>
      <c r="E13" s="281"/>
      <c r="F13" s="281"/>
      <c r="G13" s="281"/>
      <c r="H13" s="281"/>
      <c r="I13" s="281"/>
      <c r="J13" s="281"/>
    </row>
    <row r="14" spans="1:10" ht="15" customHeight="1" x14ac:dyDescent="0.15">
      <c r="A14" s="281"/>
      <c r="B14" s="281"/>
      <c r="C14" s="281"/>
      <c r="D14" s="281"/>
      <c r="E14" s="281"/>
      <c r="F14" s="281"/>
      <c r="G14" s="281"/>
      <c r="H14" s="281"/>
      <c r="I14" s="281"/>
      <c r="J14" s="304" t="s">
        <v>467</v>
      </c>
    </row>
  </sheetData>
  <mergeCells count="5">
    <mergeCell ref="A5:A7"/>
    <mergeCell ref="B5:I5"/>
    <mergeCell ref="J5:J7"/>
    <mergeCell ref="B6:B7"/>
    <mergeCell ref="C6:E6"/>
  </mergeCells>
  <phoneticPr fontId="2"/>
  <hyperlinks>
    <hyperlink ref="A1" location="目次!A1" display="目次へもどる" xr:uid="{72350B81-5DA7-423F-A7F5-86C3CC80E95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3F3A-48C7-4CDD-B3BB-52493CB5E2DF}">
  <sheetPr codeName="Sheet24"/>
  <dimension ref="A1:L23"/>
  <sheetViews>
    <sheetView zoomScale="110" zoomScaleNormal="110" workbookViewId="0"/>
  </sheetViews>
  <sheetFormatPr defaultColWidth="8.875" defaultRowHeight="15" customHeight="1" x14ac:dyDescent="0.15"/>
  <cols>
    <col min="1" max="1" width="22.5" style="342" customWidth="1"/>
    <col min="2" max="8" width="8.125" style="342" customWidth="1"/>
    <col min="9" max="9" width="6.875" style="342" customWidth="1"/>
    <col min="10" max="10" width="6.75" style="342" customWidth="1"/>
    <col min="11" max="16384" width="8.875" style="342"/>
  </cols>
  <sheetData>
    <row r="1" spans="1:9" s="281" customFormat="1" ht="15" customHeight="1" x14ac:dyDescent="0.15">
      <c r="A1" s="703" t="s">
        <v>764</v>
      </c>
    </row>
    <row r="2" spans="1:9" s="281" customFormat="1" ht="15" customHeight="1" x14ac:dyDescent="0.15"/>
    <row r="3" spans="1:9" ht="15" customHeight="1" x14ac:dyDescent="0.15">
      <c r="A3" s="280" t="s">
        <v>468</v>
      </c>
    </row>
    <row r="4" spans="1:9" ht="15" customHeight="1" x14ac:dyDescent="0.15">
      <c r="A4" s="626" t="s">
        <v>469</v>
      </c>
      <c r="B4" s="627"/>
    </row>
    <row r="5" spans="1:9" ht="15" customHeight="1" x14ac:dyDescent="0.15">
      <c r="A5" s="359"/>
      <c r="B5" s="628" t="s">
        <v>470</v>
      </c>
      <c r="C5" s="617" t="s">
        <v>471</v>
      </c>
      <c r="D5" s="619"/>
      <c r="E5" s="618" t="s">
        <v>472</v>
      </c>
      <c r="F5" s="618"/>
      <c r="G5" s="618"/>
      <c r="H5" s="618"/>
      <c r="I5" s="618"/>
    </row>
    <row r="6" spans="1:9" ht="15" customHeight="1" x14ac:dyDescent="0.15">
      <c r="A6" s="360" t="s">
        <v>473</v>
      </c>
      <c r="B6" s="629"/>
      <c r="C6" s="631" t="s">
        <v>474</v>
      </c>
      <c r="D6" s="634" t="s">
        <v>475</v>
      </c>
      <c r="E6" s="631" t="s">
        <v>476</v>
      </c>
      <c r="F6" s="631" t="s">
        <v>477</v>
      </c>
      <c r="G6" s="636" t="s">
        <v>478</v>
      </c>
      <c r="H6" s="631" t="s">
        <v>479</v>
      </c>
      <c r="I6" s="620" t="s">
        <v>38</v>
      </c>
    </row>
    <row r="7" spans="1:9" ht="15" customHeight="1" x14ac:dyDescent="0.15">
      <c r="A7" s="360" t="s">
        <v>480</v>
      </c>
      <c r="B7" s="629"/>
      <c r="C7" s="632"/>
      <c r="D7" s="635"/>
      <c r="E7" s="632"/>
      <c r="F7" s="632"/>
      <c r="G7" s="636"/>
      <c r="H7" s="632"/>
      <c r="I7" s="624"/>
    </row>
    <row r="8" spans="1:9" ht="15" customHeight="1" x14ac:dyDescent="0.15">
      <c r="A8" s="361"/>
      <c r="B8" s="630"/>
      <c r="C8" s="633"/>
      <c r="D8" s="635"/>
      <c r="E8" s="633"/>
      <c r="F8" s="633"/>
      <c r="G8" s="636"/>
      <c r="H8" s="633"/>
      <c r="I8" s="625"/>
    </row>
    <row r="9" spans="1:9" ht="15" customHeight="1" x14ac:dyDescent="0.15">
      <c r="A9" s="362" t="s">
        <v>481</v>
      </c>
      <c r="B9" s="363">
        <v>143220</v>
      </c>
      <c r="C9" s="363">
        <v>141360</v>
      </c>
      <c r="D9" s="363">
        <v>1860</v>
      </c>
      <c r="E9" s="363">
        <v>84720</v>
      </c>
      <c r="F9" s="363">
        <v>58490</v>
      </c>
      <c r="G9" s="363">
        <v>42140</v>
      </c>
      <c r="H9" s="363">
        <v>16070</v>
      </c>
      <c r="I9" s="364">
        <v>280</v>
      </c>
    </row>
    <row r="10" spans="1:9" ht="15" customHeight="1" x14ac:dyDescent="0.15">
      <c r="A10" s="293" t="s">
        <v>482</v>
      </c>
      <c r="B10" s="352">
        <f>C10+D10</f>
        <v>3790</v>
      </c>
      <c r="C10" s="352">
        <v>3730</v>
      </c>
      <c r="D10" s="352">
        <v>60</v>
      </c>
      <c r="E10" s="352">
        <v>3110</v>
      </c>
      <c r="F10" s="352">
        <v>680</v>
      </c>
      <c r="G10" s="352">
        <v>550</v>
      </c>
      <c r="H10" s="352">
        <v>130</v>
      </c>
      <c r="I10" s="352" t="s">
        <v>247</v>
      </c>
    </row>
    <row r="11" spans="1:9" ht="15" customHeight="1" x14ac:dyDescent="0.15">
      <c r="A11" s="293" t="s">
        <v>483</v>
      </c>
      <c r="B11" s="352">
        <f t="shared" ref="B11:B18" si="0">C11+D11</f>
        <v>12150</v>
      </c>
      <c r="C11" s="352">
        <v>11850</v>
      </c>
      <c r="D11" s="352">
        <v>300</v>
      </c>
      <c r="E11" s="352">
        <v>8650</v>
      </c>
      <c r="F11" s="352">
        <v>3510</v>
      </c>
      <c r="G11" s="352">
        <v>2820</v>
      </c>
      <c r="H11" s="352">
        <v>650</v>
      </c>
      <c r="I11" s="352">
        <v>40</v>
      </c>
    </row>
    <row r="12" spans="1:9" ht="15" customHeight="1" x14ac:dyDescent="0.15">
      <c r="A12" s="293" t="s">
        <v>484</v>
      </c>
      <c r="B12" s="352">
        <v>25860</v>
      </c>
      <c r="C12" s="352">
        <v>25640</v>
      </c>
      <c r="D12" s="352">
        <v>230</v>
      </c>
      <c r="E12" s="352">
        <v>13190</v>
      </c>
      <c r="F12" s="352">
        <v>12670</v>
      </c>
      <c r="G12" s="352">
        <v>10420</v>
      </c>
      <c r="H12" s="352">
        <v>2220</v>
      </c>
      <c r="I12" s="352">
        <v>30</v>
      </c>
    </row>
    <row r="13" spans="1:9" ht="15" customHeight="1" x14ac:dyDescent="0.15">
      <c r="A13" s="293" t="s">
        <v>485</v>
      </c>
      <c r="B13" s="352">
        <f t="shared" si="0"/>
        <v>32070</v>
      </c>
      <c r="C13" s="352">
        <v>31530</v>
      </c>
      <c r="D13" s="352">
        <v>540</v>
      </c>
      <c r="E13" s="352">
        <v>16740</v>
      </c>
      <c r="F13" s="352">
        <v>15330</v>
      </c>
      <c r="G13" s="352">
        <v>11740</v>
      </c>
      <c r="H13" s="352">
        <v>3590</v>
      </c>
      <c r="I13" s="352" t="s">
        <v>247</v>
      </c>
    </row>
    <row r="14" spans="1:9" ht="15" customHeight="1" x14ac:dyDescent="0.15">
      <c r="A14" s="293" t="s">
        <v>486</v>
      </c>
      <c r="B14" s="352">
        <f t="shared" si="0"/>
        <v>12370</v>
      </c>
      <c r="C14" s="352">
        <v>12090</v>
      </c>
      <c r="D14" s="352">
        <v>280</v>
      </c>
      <c r="E14" s="352">
        <v>7080</v>
      </c>
      <c r="F14" s="352">
        <v>5290</v>
      </c>
      <c r="G14" s="352">
        <v>4290</v>
      </c>
      <c r="H14" s="352">
        <v>1000</v>
      </c>
      <c r="I14" s="352" t="s">
        <v>247</v>
      </c>
    </row>
    <row r="15" spans="1:9" ht="15" customHeight="1" x14ac:dyDescent="0.15">
      <c r="A15" s="293" t="s">
        <v>487</v>
      </c>
      <c r="B15" s="352">
        <f t="shared" si="0"/>
        <v>13190</v>
      </c>
      <c r="C15" s="352">
        <v>13050</v>
      </c>
      <c r="D15" s="352">
        <v>140</v>
      </c>
      <c r="E15" s="352">
        <v>7790</v>
      </c>
      <c r="F15" s="352">
        <v>5400</v>
      </c>
      <c r="G15" s="352">
        <v>4170</v>
      </c>
      <c r="H15" s="352">
        <v>1200</v>
      </c>
      <c r="I15" s="352">
        <v>30</v>
      </c>
    </row>
    <row r="16" spans="1:9" ht="15" customHeight="1" x14ac:dyDescent="0.15">
      <c r="A16" s="293" t="s">
        <v>488</v>
      </c>
      <c r="B16" s="352">
        <f>C16</f>
        <v>12310</v>
      </c>
      <c r="C16" s="352">
        <v>12310</v>
      </c>
      <c r="D16" s="352" t="s">
        <v>247</v>
      </c>
      <c r="E16" s="352">
        <v>7400</v>
      </c>
      <c r="F16" s="352">
        <v>4910</v>
      </c>
      <c r="G16" s="352">
        <v>3020</v>
      </c>
      <c r="H16" s="352">
        <v>1890</v>
      </c>
      <c r="I16" s="352" t="s">
        <v>247</v>
      </c>
    </row>
    <row r="17" spans="1:12" ht="15" customHeight="1" x14ac:dyDescent="0.15">
      <c r="A17" s="293" t="s">
        <v>489</v>
      </c>
      <c r="B17" s="352">
        <f>C17+D17</f>
        <v>14740</v>
      </c>
      <c r="C17" s="352">
        <v>14610</v>
      </c>
      <c r="D17" s="352">
        <v>130</v>
      </c>
      <c r="E17" s="352">
        <v>8880</v>
      </c>
      <c r="F17" s="352">
        <v>5860</v>
      </c>
      <c r="G17" s="352">
        <v>3310</v>
      </c>
      <c r="H17" s="352">
        <v>2550</v>
      </c>
      <c r="I17" s="352" t="s">
        <v>247</v>
      </c>
      <c r="L17" s="365"/>
    </row>
    <row r="18" spans="1:12" ht="15" customHeight="1" x14ac:dyDescent="0.15">
      <c r="A18" s="366" t="s">
        <v>490</v>
      </c>
      <c r="B18" s="352">
        <f t="shared" si="0"/>
        <v>4990</v>
      </c>
      <c r="C18" s="367">
        <v>4960</v>
      </c>
      <c r="D18" s="367">
        <v>30</v>
      </c>
      <c r="E18" s="367">
        <v>3590</v>
      </c>
      <c r="F18" s="367">
        <v>1400</v>
      </c>
      <c r="G18" s="367">
        <v>640</v>
      </c>
      <c r="H18" s="367">
        <v>760</v>
      </c>
      <c r="I18" s="352" t="s">
        <v>247</v>
      </c>
    </row>
    <row r="19" spans="1:12" ht="15" customHeight="1" x14ac:dyDescent="0.15">
      <c r="A19" s="368" t="s">
        <v>464</v>
      </c>
      <c r="B19" s="356"/>
      <c r="C19" s="356"/>
      <c r="D19" s="356"/>
      <c r="E19" s="356"/>
      <c r="F19" s="356"/>
      <c r="G19" s="356"/>
      <c r="H19" s="356"/>
      <c r="I19" s="356"/>
    </row>
    <row r="20" spans="1:12" ht="15" customHeight="1" x14ac:dyDescent="0.15">
      <c r="A20" s="368" t="s">
        <v>465</v>
      </c>
      <c r="B20" s="358"/>
      <c r="C20" s="358"/>
      <c r="D20" s="358"/>
      <c r="E20" s="358"/>
      <c r="F20" s="358"/>
      <c r="G20" s="358"/>
      <c r="H20" s="358"/>
      <c r="I20" s="358"/>
    </row>
    <row r="21" spans="1:12" ht="15" customHeight="1" x14ac:dyDescent="0.15">
      <c r="A21" s="368" t="s">
        <v>491</v>
      </c>
      <c r="B21" s="358"/>
      <c r="C21" s="358"/>
      <c r="D21" s="358"/>
      <c r="E21" s="358"/>
      <c r="F21" s="358"/>
      <c r="G21" s="358"/>
      <c r="H21" s="358"/>
      <c r="I21" s="358"/>
    </row>
    <row r="22" spans="1:12" ht="15" customHeight="1" x14ac:dyDescent="0.15">
      <c r="A22" s="368" t="s">
        <v>492</v>
      </c>
      <c r="B22" s="281"/>
      <c r="C22" s="281"/>
      <c r="D22" s="281"/>
      <c r="E22" s="281"/>
      <c r="F22" s="281"/>
      <c r="G22" s="281"/>
      <c r="H22" s="281"/>
      <c r="I22" s="281"/>
    </row>
    <row r="23" spans="1:12" ht="15" customHeight="1" x14ac:dyDescent="0.15">
      <c r="A23" s="281"/>
      <c r="B23" s="281"/>
      <c r="C23" s="281"/>
      <c r="D23" s="281"/>
      <c r="E23" s="281"/>
      <c r="F23" s="281"/>
      <c r="G23" s="281"/>
      <c r="H23" s="281"/>
      <c r="I23" s="304" t="s">
        <v>467</v>
      </c>
    </row>
  </sheetData>
  <mergeCells count="11">
    <mergeCell ref="I6:I8"/>
    <mergeCell ref="A4:B4"/>
    <mergeCell ref="B5:B8"/>
    <mergeCell ref="C5:D5"/>
    <mergeCell ref="E5:I5"/>
    <mergeCell ref="C6:C8"/>
    <mergeCell ref="D6:D8"/>
    <mergeCell ref="E6:E8"/>
    <mergeCell ref="F6:F8"/>
    <mergeCell ref="G6:G8"/>
    <mergeCell ref="H6:H8"/>
  </mergeCells>
  <phoneticPr fontId="2"/>
  <hyperlinks>
    <hyperlink ref="A1" location="目次!A1" display="目次へもどる" xr:uid="{9D81F5CC-AECD-4E12-A1BC-222499E42CB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6E35-DA29-4BD6-B4AF-E2C9FF2E1701}">
  <sheetPr codeName="Sheet25"/>
  <dimension ref="A1:J19"/>
  <sheetViews>
    <sheetView zoomScale="110" zoomScaleNormal="110" zoomScaleSheetLayoutView="100" workbookViewId="0"/>
  </sheetViews>
  <sheetFormatPr defaultColWidth="8.875" defaultRowHeight="15" customHeight="1" x14ac:dyDescent="0.15"/>
  <cols>
    <col min="1" max="1" width="15" style="371" customWidth="1"/>
    <col min="2" max="2" width="8.75" style="371" customWidth="1"/>
    <col min="3" max="4" width="8.125" style="371" customWidth="1"/>
    <col min="5" max="6" width="7.5" style="371" customWidth="1"/>
    <col min="7" max="9" width="8.125" style="371" customWidth="1"/>
    <col min="10" max="10" width="6.875" style="371" customWidth="1"/>
    <col min="11" max="16384" width="8.875" style="371"/>
  </cols>
  <sheetData>
    <row r="1" spans="1:10" s="709" customFormat="1" ht="15" customHeight="1" x14ac:dyDescent="0.15">
      <c r="A1" s="703" t="s">
        <v>764</v>
      </c>
    </row>
    <row r="2" spans="1:10" s="709" customFormat="1" ht="15" customHeight="1" x14ac:dyDescent="0.15"/>
    <row r="3" spans="1:10" ht="15" customHeight="1" x14ac:dyDescent="0.15">
      <c r="A3" s="369" t="s">
        <v>493</v>
      </c>
      <c r="B3" s="370"/>
      <c r="C3" s="370"/>
      <c r="D3" s="370"/>
      <c r="E3" s="370"/>
      <c r="F3" s="370"/>
      <c r="G3" s="370"/>
      <c r="H3" s="370"/>
      <c r="I3" s="370"/>
      <c r="J3" s="370"/>
    </row>
    <row r="4" spans="1:10" s="376" customFormat="1" ht="15" customHeight="1" x14ac:dyDescent="0.15">
      <c r="A4" s="372" t="s">
        <v>494</v>
      </c>
      <c r="B4" s="373"/>
      <c r="C4" s="373"/>
      <c r="D4" s="373"/>
      <c r="E4" s="374"/>
      <c r="F4" s="375"/>
      <c r="G4" s="373"/>
      <c r="H4" s="373"/>
      <c r="I4" s="373"/>
      <c r="J4" s="373"/>
    </row>
    <row r="5" spans="1:10" s="379" customFormat="1" ht="15" customHeight="1" x14ac:dyDescent="0.15">
      <c r="A5" s="377" t="s">
        <v>495</v>
      </c>
      <c r="B5" s="378"/>
      <c r="C5" s="373"/>
      <c r="D5" s="373"/>
      <c r="E5" s="373"/>
      <c r="F5" s="373"/>
      <c r="G5" s="373"/>
      <c r="H5" s="373"/>
      <c r="I5" s="373"/>
      <c r="J5" s="373"/>
    </row>
    <row r="6" spans="1:10" s="379" customFormat="1" ht="15" customHeight="1" x14ac:dyDescent="0.15">
      <c r="A6" s="637" t="s">
        <v>496</v>
      </c>
      <c r="B6" s="639" t="s">
        <v>497</v>
      </c>
      <c r="C6" s="641" t="s">
        <v>498</v>
      </c>
      <c r="D6" s="642"/>
      <c r="E6" s="641" t="s">
        <v>499</v>
      </c>
      <c r="F6" s="642"/>
      <c r="G6" s="641" t="s">
        <v>500</v>
      </c>
      <c r="H6" s="641"/>
      <c r="I6" s="642"/>
      <c r="J6" s="643" t="s">
        <v>501</v>
      </c>
    </row>
    <row r="7" spans="1:10" s="379" customFormat="1" ht="30" customHeight="1" x14ac:dyDescent="0.15">
      <c r="A7" s="638"/>
      <c r="B7" s="640"/>
      <c r="C7" s="380" t="s">
        <v>502</v>
      </c>
      <c r="D7" s="381" t="s">
        <v>503</v>
      </c>
      <c r="E7" s="380" t="s">
        <v>502</v>
      </c>
      <c r="F7" s="382" t="s">
        <v>503</v>
      </c>
      <c r="G7" s="383" t="s">
        <v>504</v>
      </c>
      <c r="H7" s="384" t="s">
        <v>505</v>
      </c>
      <c r="I7" s="385" t="s">
        <v>506</v>
      </c>
      <c r="J7" s="644"/>
    </row>
    <row r="8" spans="1:10" s="379" customFormat="1" ht="15" customHeight="1" x14ac:dyDescent="0.15">
      <c r="A8" s="386" t="s">
        <v>507</v>
      </c>
      <c r="B8" s="387">
        <f>C8+D8+E8+F8+G8+H8+I8+J8</f>
        <v>141360</v>
      </c>
      <c r="C8" s="388">
        <v>2020</v>
      </c>
      <c r="D8" s="388">
        <v>72770</v>
      </c>
      <c r="E8" s="388">
        <v>300</v>
      </c>
      <c r="F8" s="388">
        <v>3300</v>
      </c>
      <c r="G8" s="388">
        <v>16970</v>
      </c>
      <c r="H8" s="388">
        <v>24780</v>
      </c>
      <c r="I8" s="388">
        <v>21190</v>
      </c>
      <c r="J8" s="388">
        <v>30</v>
      </c>
    </row>
    <row r="9" spans="1:10" s="379" customFormat="1" ht="15" customHeight="1" x14ac:dyDescent="0.15">
      <c r="A9" s="389" t="s">
        <v>508</v>
      </c>
      <c r="B9" s="390">
        <f>C9+D9+E9+F9+G9+H9+I9</f>
        <v>94420</v>
      </c>
      <c r="C9" s="391">
        <v>1730</v>
      </c>
      <c r="D9" s="391">
        <v>70280</v>
      </c>
      <c r="E9" s="391">
        <v>40</v>
      </c>
      <c r="F9" s="391">
        <v>140</v>
      </c>
      <c r="G9" s="391">
        <v>400</v>
      </c>
      <c r="H9" s="391">
        <v>3250</v>
      </c>
      <c r="I9" s="391">
        <v>18580</v>
      </c>
      <c r="J9" s="392" t="s">
        <v>298</v>
      </c>
    </row>
    <row r="10" spans="1:10" s="379" customFormat="1" ht="15" customHeight="1" x14ac:dyDescent="0.15">
      <c r="A10" s="389" t="s">
        <v>509</v>
      </c>
      <c r="B10" s="390">
        <f>C10+D10+E10+F10+G10+H10+I10</f>
        <v>40740</v>
      </c>
      <c r="C10" s="391">
        <v>260</v>
      </c>
      <c r="D10" s="391">
        <v>1750</v>
      </c>
      <c r="E10" s="391">
        <v>240</v>
      </c>
      <c r="F10" s="391">
        <v>2130</v>
      </c>
      <c r="G10" s="391">
        <v>13500</v>
      </c>
      <c r="H10" s="391">
        <v>20250</v>
      </c>
      <c r="I10" s="391">
        <v>2610</v>
      </c>
      <c r="J10" s="392" t="s">
        <v>298</v>
      </c>
    </row>
    <row r="11" spans="1:10" s="379" customFormat="1" ht="15" customHeight="1" x14ac:dyDescent="0.15">
      <c r="A11" s="393" t="s">
        <v>510</v>
      </c>
      <c r="B11" s="390">
        <v>1100</v>
      </c>
      <c r="C11" s="392" t="s">
        <v>247</v>
      </c>
      <c r="D11" s="392" t="s">
        <v>247</v>
      </c>
      <c r="E11" s="392">
        <v>240</v>
      </c>
      <c r="F11" s="392" t="s">
        <v>247</v>
      </c>
      <c r="G11" s="392">
        <v>120</v>
      </c>
      <c r="H11" s="391">
        <v>730</v>
      </c>
      <c r="I11" s="392" t="s">
        <v>247</v>
      </c>
      <c r="J11" s="392" t="s">
        <v>247</v>
      </c>
    </row>
    <row r="12" spans="1:10" s="379" customFormat="1" ht="15" customHeight="1" x14ac:dyDescent="0.15">
      <c r="A12" s="393" t="s">
        <v>511</v>
      </c>
      <c r="B12" s="390">
        <v>750</v>
      </c>
      <c r="C12" s="392" t="s">
        <v>247</v>
      </c>
      <c r="D12" s="392" t="s">
        <v>247</v>
      </c>
      <c r="E12" s="392" t="s">
        <v>247</v>
      </c>
      <c r="F12" s="392" t="s">
        <v>247</v>
      </c>
      <c r="G12" s="392" t="s">
        <v>247</v>
      </c>
      <c r="H12" s="391">
        <v>750</v>
      </c>
      <c r="I12" s="392" t="s">
        <v>247</v>
      </c>
      <c r="J12" s="392" t="s">
        <v>247</v>
      </c>
    </row>
    <row r="13" spans="1:10" s="379" customFormat="1" ht="15" customHeight="1" x14ac:dyDescent="0.15">
      <c r="A13" s="393" t="s">
        <v>512</v>
      </c>
      <c r="B13" s="390">
        <v>36320</v>
      </c>
      <c r="C13" s="391">
        <v>260</v>
      </c>
      <c r="D13" s="391">
        <v>1580</v>
      </c>
      <c r="E13" s="392" t="s">
        <v>247</v>
      </c>
      <c r="F13" s="391">
        <v>2130</v>
      </c>
      <c r="G13" s="391">
        <v>13280</v>
      </c>
      <c r="H13" s="391">
        <v>16830</v>
      </c>
      <c r="I13" s="391">
        <v>2230</v>
      </c>
      <c r="J13" s="392" t="s">
        <v>247</v>
      </c>
    </row>
    <row r="14" spans="1:10" s="379" customFormat="1" ht="15" customHeight="1" x14ac:dyDescent="0.15">
      <c r="A14" s="394" t="s">
        <v>513</v>
      </c>
      <c r="B14" s="395">
        <v>2580</v>
      </c>
      <c r="C14" s="396" t="s">
        <v>247</v>
      </c>
      <c r="D14" s="396">
        <v>170</v>
      </c>
      <c r="E14" s="392" t="s">
        <v>247</v>
      </c>
      <c r="F14" s="392" t="s">
        <v>247</v>
      </c>
      <c r="G14" s="396">
        <v>100</v>
      </c>
      <c r="H14" s="396">
        <v>1930</v>
      </c>
      <c r="I14" s="396">
        <v>380</v>
      </c>
      <c r="J14" s="396" t="s">
        <v>247</v>
      </c>
    </row>
    <row r="15" spans="1:10" s="342" customFormat="1" ht="15" customHeight="1" x14ac:dyDescent="0.15">
      <c r="A15" s="368" t="s">
        <v>464</v>
      </c>
      <c r="B15" s="397"/>
      <c r="C15" s="398"/>
      <c r="D15" s="398"/>
      <c r="E15" s="398"/>
      <c r="F15" s="398"/>
      <c r="G15" s="399"/>
    </row>
    <row r="16" spans="1:10" s="342" customFormat="1" ht="15" customHeight="1" x14ac:dyDescent="0.15">
      <c r="A16" s="368" t="s">
        <v>465</v>
      </c>
      <c r="B16" s="397"/>
      <c r="C16" s="400"/>
      <c r="D16" s="400"/>
      <c r="E16" s="400"/>
      <c r="F16" s="400"/>
      <c r="G16" s="401"/>
    </row>
    <row r="17" spans="1:10" s="342" customFormat="1" ht="15" customHeight="1" x14ac:dyDescent="0.15">
      <c r="A17" s="368" t="s">
        <v>514</v>
      </c>
      <c r="B17" s="397"/>
      <c r="C17" s="400"/>
      <c r="D17" s="400"/>
      <c r="E17" s="400"/>
      <c r="F17" s="400"/>
      <c r="G17" s="401"/>
    </row>
    <row r="18" spans="1:10" s="342" customFormat="1" ht="15" customHeight="1" x14ac:dyDescent="0.15">
      <c r="A18" s="368" t="s">
        <v>492</v>
      </c>
      <c r="B18" s="397"/>
      <c r="C18" s="397"/>
      <c r="D18" s="397"/>
      <c r="E18" s="397"/>
      <c r="F18" s="397"/>
    </row>
    <row r="19" spans="1:10" ht="15" customHeight="1" x14ac:dyDescent="0.15">
      <c r="A19" s="370"/>
      <c r="B19" s="370"/>
      <c r="C19" s="370"/>
      <c r="D19" s="370"/>
      <c r="E19" s="370"/>
      <c r="F19" s="370"/>
      <c r="G19" s="370"/>
      <c r="H19" s="370"/>
      <c r="I19" s="370"/>
      <c r="J19" s="304" t="s">
        <v>467</v>
      </c>
    </row>
  </sheetData>
  <mergeCells count="6">
    <mergeCell ref="J6:J7"/>
    <mergeCell ref="A6:A7"/>
    <mergeCell ref="B6:B7"/>
    <mergeCell ref="C6:D6"/>
    <mergeCell ref="E6:F6"/>
    <mergeCell ref="G6:I6"/>
  </mergeCells>
  <phoneticPr fontId="2"/>
  <hyperlinks>
    <hyperlink ref="A1" location="目次!A1" display="目次へもどる" xr:uid="{F5F51459-1487-4E34-8410-8FA71C75704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D94F-0154-4D66-9A42-9846F974A9B8}">
  <sheetPr codeName="Sheet26"/>
  <dimension ref="A1:I24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22.5" style="403" customWidth="1"/>
    <col min="2" max="8" width="8.125" style="403" customWidth="1"/>
    <col min="9" max="9" width="6.875" style="403" customWidth="1"/>
    <col min="10" max="16384" width="9" style="403"/>
  </cols>
  <sheetData>
    <row r="1" spans="1:9" s="417" customFormat="1" ht="15" customHeight="1" x14ac:dyDescent="0.15">
      <c r="A1" s="703" t="s">
        <v>764</v>
      </c>
    </row>
    <row r="2" spans="1:9" s="417" customFormat="1" ht="15" customHeight="1" x14ac:dyDescent="0.15"/>
    <row r="3" spans="1:9" ht="15" customHeight="1" x14ac:dyDescent="0.15">
      <c r="A3" s="402" t="s">
        <v>515</v>
      </c>
      <c r="B3" s="402"/>
      <c r="C3" s="402"/>
      <c r="D3" s="402"/>
      <c r="E3" s="402"/>
      <c r="F3" s="402"/>
      <c r="G3" s="402"/>
      <c r="H3" s="402"/>
      <c r="I3" s="402"/>
    </row>
    <row r="4" spans="1:9" s="406" customFormat="1" ht="15" customHeight="1" x14ac:dyDescent="0.15">
      <c r="A4" s="404" t="s">
        <v>516</v>
      </c>
      <c r="B4" s="405"/>
      <c r="C4" s="405"/>
      <c r="D4" s="405"/>
      <c r="E4" s="405"/>
      <c r="F4" s="405"/>
      <c r="G4" s="405"/>
      <c r="H4" s="405"/>
      <c r="I4" s="405"/>
    </row>
    <row r="5" spans="1:9" s="406" customFormat="1" ht="15" customHeight="1" x14ac:dyDescent="0.15">
      <c r="A5" s="645" t="s">
        <v>517</v>
      </c>
      <c r="B5" s="647" t="s">
        <v>518</v>
      </c>
      <c r="C5" s="649" t="s">
        <v>519</v>
      </c>
      <c r="D5" s="649"/>
      <c r="E5" s="649"/>
      <c r="F5" s="649"/>
      <c r="G5" s="649"/>
      <c r="H5" s="650"/>
      <c r="I5" s="651" t="s">
        <v>520</v>
      </c>
    </row>
    <row r="6" spans="1:9" s="406" customFormat="1" ht="75" customHeight="1" x14ac:dyDescent="0.15">
      <c r="A6" s="646"/>
      <c r="B6" s="648"/>
      <c r="C6" s="407" t="s">
        <v>521</v>
      </c>
      <c r="D6" s="408" t="s">
        <v>522</v>
      </c>
      <c r="E6" s="409" t="s">
        <v>523</v>
      </c>
      <c r="F6" s="410" t="s">
        <v>524</v>
      </c>
      <c r="G6" s="411" t="s">
        <v>525</v>
      </c>
      <c r="H6" s="412" t="s">
        <v>526</v>
      </c>
      <c r="I6" s="652"/>
    </row>
    <row r="7" spans="1:9" s="406" customFormat="1" ht="15" customHeight="1" x14ac:dyDescent="0.15">
      <c r="A7" s="413" t="s">
        <v>527</v>
      </c>
      <c r="B7" s="414">
        <v>14980</v>
      </c>
      <c r="C7" s="414">
        <v>5590</v>
      </c>
      <c r="D7" s="414">
        <v>100</v>
      </c>
      <c r="E7" s="414">
        <v>560</v>
      </c>
      <c r="F7" s="414">
        <v>990</v>
      </c>
      <c r="G7" s="414">
        <v>2380</v>
      </c>
      <c r="H7" s="414">
        <v>1560</v>
      </c>
      <c r="I7" s="414">
        <v>2020</v>
      </c>
    </row>
    <row r="8" spans="1:9" s="417" customFormat="1" ht="15" customHeight="1" x14ac:dyDescent="0.15">
      <c r="A8" s="415" t="s">
        <v>528</v>
      </c>
      <c r="B8" s="416">
        <v>9860</v>
      </c>
      <c r="C8" s="416">
        <v>4590</v>
      </c>
      <c r="D8" s="416">
        <v>100</v>
      </c>
      <c r="E8" s="416">
        <v>540</v>
      </c>
      <c r="F8" s="416">
        <v>800</v>
      </c>
      <c r="G8" s="416">
        <v>1780</v>
      </c>
      <c r="H8" s="416">
        <v>1370</v>
      </c>
      <c r="I8" s="416">
        <v>1400</v>
      </c>
    </row>
    <row r="9" spans="1:9" s="417" customFormat="1" ht="15" customHeight="1" x14ac:dyDescent="0.15">
      <c r="A9" s="415" t="s">
        <v>509</v>
      </c>
      <c r="B9" s="416">
        <v>5120</v>
      </c>
      <c r="C9" s="416">
        <v>1000</v>
      </c>
      <c r="D9" s="416" t="s">
        <v>298</v>
      </c>
      <c r="E9" s="416">
        <v>20</v>
      </c>
      <c r="F9" s="416">
        <v>190</v>
      </c>
      <c r="G9" s="416">
        <v>600</v>
      </c>
      <c r="H9" s="416">
        <v>190</v>
      </c>
      <c r="I9" s="416">
        <v>610</v>
      </c>
    </row>
    <row r="10" spans="1:9" s="417" customFormat="1" ht="15" customHeight="1" x14ac:dyDescent="0.15">
      <c r="A10" s="418" t="s">
        <v>529</v>
      </c>
      <c r="B10" s="416">
        <v>420</v>
      </c>
      <c r="C10" s="416">
        <v>120</v>
      </c>
      <c r="D10" s="416" t="s">
        <v>298</v>
      </c>
      <c r="E10" s="419" t="s">
        <v>247</v>
      </c>
      <c r="F10" s="416">
        <v>20</v>
      </c>
      <c r="G10" s="419">
        <v>40</v>
      </c>
      <c r="H10" s="419">
        <v>60</v>
      </c>
      <c r="I10" s="419">
        <v>80</v>
      </c>
    </row>
    <row r="11" spans="1:9" s="417" customFormat="1" ht="15" customHeight="1" x14ac:dyDescent="0.15">
      <c r="A11" s="420" t="s">
        <v>512</v>
      </c>
      <c r="B11" s="416">
        <v>4670</v>
      </c>
      <c r="C11" s="416">
        <v>880</v>
      </c>
      <c r="D11" s="416" t="s">
        <v>298</v>
      </c>
      <c r="E11" s="416">
        <v>20</v>
      </c>
      <c r="F11" s="416">
        <v>180</v>
      </c>
      <c r="G11" s="416">
        <v>560</v>
      </c>
      <c r="H11" s="416">
        <v>130</v>
      </c>
      <c r="I11" s="416">
        <v>500</v>
      </c>
    </row>
    <row r="12" spans="1:9" s="417" customFormat="1" ht="15" customHeight="1" x14ac:dyDescent="0.15">
      <c r="A12" s="420" t="s">
        <v>513</v>
      </c>
      <c r="B12" s="416">
        <v>30</v>
      </c>
      <c r="C12" s="416"/>
      <c r="D12" s="416" t="s">
        <v>247</v>
      </c>
      <c r="E12" s="419" t="s">
        <v>247</v>
      </c>
      <c r="F12" s="416" t="s">
        <v>247</v>
      </c>
      <c r="G12" s="416" t="s">
        <v>247</v>
      </c>
      <c r="H12" s="416" t="s">
        <v>247</v>
      </c>
      <c r="I12" s="416">
        <v>30</v>
      </c>
    </row>
    <row r="13" spans="1:9" s="417" customFormat="1" ht="15" customHeight="1" x14ac:dyDescent="0.15">
      <c r="A13" s="421" t="s">
        <v>530</v>
      </c>
      <c r="B13" s="422">
        <v>18950</v>
      </c>
      <c r="C13" s="422">
        <v>10190</v>
      </c>
      <c r="D13" s="422">
        <v>280</v>
      </c>
      <c r="E13" s="422">
        <v>1090</v>
      </c>
      <c r="F13" s="422">
        <v>1870</v>
      </c>
      <c r="G13" s="422">
        <v>4000</v>
      </c>
      <c r="H13" s="422">
        <v>2940</v>
      </c>
      <c r="I13" s="422">
        <v>1230</v>
      </c>
    </row>
    <row r="14" spans="1:9" s="417" customFormat="1" ht="15" customHeight="1" x14ac:dyDescent="0.15">
      <c r="A14" s="415" t="s">
        <v>528</v>
      </c>
      <c r="B14" s="416">
        <v>17510</v>
      </c>
      <c r="C14" s="416">
        <v>9650</v>
      </c>
      <c r="D14" s="416">
        <v>250</v>
      </c>
      <c r="E14" s="416">
        <v>1030</v>
      </c>
      <c r="F14" s="416">
        <v>1730</v>
      </c>
      <c r="G14" s="416">
        <v>3720</v>
      </c>
      <c r="H14" s="416">
        <v>2920</v>
      </c>
      <c r="I14" s="416">
        <v>1150</v>
      </c>
    </row>
    <row r="15" spans="1:9" s="417" customFormat="1" ht="15" customHeight="1" x14ac:dyDescent="0.15">
      <c r="A15" s="415" t="s">
        <v>509</v>
      </c>
      <c r="B15" s="416">
        <v>1430</v>
      </c>
      <c r="C15" s="416">
        <v>530</v>
      </c>
      <c r="D15" s="419">
        <v>30</v>
      </c>
      <c r="E15" s="416">
        <v>60</v>
      </c>
      <c r="F15" s="416">
        <v>140</v>
      </c>
      <c r="G15" s="416">
        <v>290</v>
      </c>
      <c r="H15" s="416">
        <v>20</v>
      </c>
      <c r="I15" s="416">
        <v>80</v>
      </c>
    </row>
    <row r="16" spans="1:9" s="417" customFormat="1" ht="15" customHeight="1" x14ac:dyDescent="0.15">
      <c r="A16" s="418" t="s">
        <v>529</v>
      </c>
      <c r="B16" s="416">
        <v>240</v>
      </c>
      <c r="C16" s="416">
        <v>130</v>
      </c>
      <c r="D16" s="416">
        <v>30</v>
      </c>
      <c r="E16" s="416" t="s">
        <v>247</v>
      </c>
      <c r="F16" s="416">
        <v>50</v>
      </c>
      <c r="G16" s="416">
        <v>40</v>
      </c>
      <c r="H16" s="416">
        <v>20</v>
      </c>
      <c r="I16" s="416" t="s">
        <v>247</v>
      </c>
    </row>
    <row r="17" spans="1:9" s="417" customFormat="1" ht="15" customHeight="1" x14ac:dyDescent="0.15">
      <c r="A17" s="420" t="s">
        <v>512</v>
      </c>
      <c r="B17" s="416">
        <v>1190</v>
      </c>
      <c r="C17" s="416">
        <v>400</v>
      </c>
      <c r="D17" s="416" t="s">
        <v>247</v>
      </c>
      <c r="E17" s="416">
        <v>60</v>
      </c>
      <c r="F17" s="416">
        <v>90</v>
      </c>
      <c r="G17" s="416">
        <v>240</v>
      </c>
      <c r="H17" s="416" t="s">
        <v>247</v>
      </c>
      <c r="I17" s="416">
        <v>80</v>
      </c>
    </row>
    <row r="18" spans="1:9" s="417" customFormat="1" ht="15" customHeight="1" x14ac:dyDescent="0.15">
      <c r="A18" s="420" t="s">
        <v>513</v>
      </c>
      <c r="B18" s="423" t="s">
        <v>247</v>
      </c>
      <c r="C18" s="416" t="s">
        <v>247</v>
      </c>
      <c r="D18" s="416" t="s">
        <v>247</v>
      </c>
      <c r="E18" s="416" t="s">
        <v>247</v>
      </c>
      <c r="F18" s="416" t="s">
        <v>247</v>
      </c>
      <c r="G18" s="416" t="s">
        <v>247</v>
      </c>
      <c r="H18" s="416" t="s">
        <v>247</v>
      </c>
      <c r="I18" s="416" t="s">
        <v>247</v>
      </c>
    </row>
    <row r="19" spans="1:9" s="427" customFormat="1" ht="15" customHeight="1" x14ac:dyDescent="0.15">
      <c r="A19" s="424" t="s">
        <v>464</v>
      </c>
      <c r="B19" s="425"/>
      <c r="C19" s="426"/>
      <c r="D19" s="426"/>
      <c r="E19" s="426"/>
      <c r="F19" s="426"/>
      <c r="G19" s="426"/>
      <c r="H19" s="426"/>
      <c r="I19" s="426"/>
    </row>
    <row r="20" spans="1:9" s="427" customFormat="1" ht="15" customHeight="1" x14ac:dyDescent="0.15">
      <c r="A20" s="425" t="s">
        <v>465</v>
      </c>
      <c r="B20" s="425"/>
      <c r="C20" s="428"/>
      <c r="D20" s="428"/>
      <c r="E20" s="428"/>
      <c r="F20" s="428"/>
      <c r="G20" s="428"/>
      <c r="H20" s="428"/>
      <c r="I20" s="428"/>
    </row>
    <row r="21" spans="1:9" s="427" customFormat="1" ht="15" customHeight="1" x14ac:dyDescent="0.15">
      <c r="A21" s="425" t="s">
        <v>531</v>
      </c>
      <c r="B21" s="425"/>
      <c r="C21" s="428"/>
      <c r="D21" s="428"/>
      <c r="E21" s="428"/>
      <c r="F21" s="428"/>
      <c r="G21" s="428"/>
      <c r="H21" s="428"/>
      <c r="I21" s="428"/>
    </row>
    <row r="22" spans="1:9" s="427" customFormat="1" ht="15" customHeight="1" x14ac:dyDescent="0.15">
      <c r="A22" s="425" t="s">
        <v>532</v>
      </c>
      <c r="B22" s="425"/>
      <c r="C22" s="428"/>
      <c r="D22" s="428"/>
      <c r="E22" s="428"/>
      <c r="F22" s="428"/>
      <c r="G22" s="428"/>
      <c r="H22" s="428"/>
      <c r="I22" s="428"/>
    </row>
    <row r="23" spans="1:9" s="427" customFormat="1" ht="15" customHeight="1" x14ac:dyDescent="0.15">
      <c r="A23" s="425" t="s">
        <v>492</v>
      </c>
      <c r="B23" s="425"/>
      <c r="C23" s="425"/>
      <c r="D23" s="425"/>
      <c r="E23" s="425"/>
      <c r="F23" s="425"/>
      <c r="G23" s="425"/>
      <c r="H23" s="425"/>
      <c r="I23" s="425"/>
    </row>
    <row r="24" spans="1:9" ht="15" customHeight="1" x14ac:dyDescent="0.15">
      <c r="A24" s="402"/>
      <c r="B24" s="402"/>
      <c r="C24" s="402"/>
      <c r="D24" s="402"/>
      <c r="E24" s="402"/>
      <c r="F24" s="402"/>
      <c r="G24" s="402"/>
      <c r="H24" s="402"/>
      <c r="I24" s="429" t="s">
        <v>533</v>
      </c>
    </row>
  </sheetData>
  <mergeCells count="4">
    <mergeCell ref="A5:A6"/>
    <mergeCell ref="B5:B6"/>
    <mergeCell ref="C5:H5"/>
    <mergeCell ref="I5:I6"/>
  </mergeCells>
  <phoneticPr fontId="2"/>
  <hyperlinks>
    <hyperlink ref="A1" location="目次!A1" display="目次へもどる" xr:uid="{67D93D23-0F10-4FB3-9DDF-A9CD1EB390C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4F05-1903-49BB-AD54-EEC27A260CEA}">
  <sheetPr codeName="Sheet27"/>
  <dimension ref="A1:J19"/>
  <sheetViews>
    <sheetView topLeftCell="A6" zoomScale="110" zoomScaleNormal="110" zoomScaleSheetLayoutView="100" workbookViewId="0"/>
  </sheetViews>
  <sheetFormatPr defaultColWidth="7.375" defaultRowHeight="15" customHeight="1" x14ac:dyDescent="0.15"/>
  <cols>
    <col min="1" max="1" width="7" style="417" customWidth="1"/>
    <col min="2" max="2" width="8.125" style="417" customWidth="1"/>
    <col min="3" max="3" width="8.75" style="417" customWidth="1"/>
    <col min="4" max="4" width="9" style="417" customWidth="1"/>
    <col min="5" max="5" width="8.75" style="417" customWidth="1"/>
    <col min="6" max="6" width="9" style="417" customWidth="1"/>
    <col min="7" max="7" width="8.75" style="417" customWidth="1"/>
    <col min="8" max="8" width="9" style="417" customWidth="1"/>
    <col min="9" max="9" width="8.75" style="417" customWidth="1"/>
    <col min="10" max="10" width="9" style="417" customWidth="1"/>
    <col min="11" max="16384" width="7.375" style="402"/>
  </cols>
  <sheetData>
    <row r="1" spans="1:10" ht="15" customHeight="1" x14ac:dyDescent="0.15">
      <c r="A1" s="703" t="s">
        <v>764</v>
      </c>
    </row>
    <row r="3" spans="1:10" ht="15" customHeight="1" x14ac:dyDescent="0.15">
      <c r="A3" s="430" t="s">
        <v>534</v>
      </c>
      <c r="B3" s="402"/>
      <c r="C3" s="402"/>
      <c r="D3" s="402"/>
      <c r="E3" s="402"/>
      <c r="F3" s="402"/>
      <c r="G3" s="402"/>
      <c r="H3" s="402"/>
      <c r="I3" s="402"/>
      <c r="J3" s="402"/>
    </row>
    <row r="4" spans="1:10" s="405" customFormat="1" ht="15" customHeight="1" x14ac:dyDescent="0.15">
      <c r="A4" s="431" t="s">
        <v>535</v>
      </c>
      <c r="B4" s="432"/>
      <c r="C4" s="432"/>
      <c r="D4" s="433"/>
      <c r="E4" s="433"/>
      <c r="F4" s="433"/>
      <c r="G4" s="433"/>
      <c r="H4" s="433"/>
      <c r="I4" s="433"/>
      <c r="J4" s="434" t="s">
        <v>536</v>
      </c>
    </row>
    <row r="5" spans="1:10" s="405" customFormat="1" ht="15" customHeight="1" x14ac:dyDescent="0.15">
      <c r="A5" s="658" t="s">
        <v>537</v>
      </c>
      <c r="B5" s="660" t="s">
        <v>538</v>
      </c>
      <c r="C5" s="662" t="s">
        <v>539</v>
      </c>
      <c r="D5" s="662"/>
      <c r="E5" s="662" t="s">
        <v>540</v>
      </c>
      <c r="F5" s="662"/>
      <c r="G5" s="662" t="s">
        <v>541</v>
      </c>
      <c r="H5" s="662"/>
      <c r="I5" s="663" t="s">
        <v>542</v>
      </c>
      <c r="J5" s="664"/>
    </row>
    <row r="6" spans="1:10" s="405" customFormat="1" ht="30" customHeight="1" x14ac:dyDescent="0.15">
      <c r="A6" s="659"/>
      <c r="B6" s="661"/>
      <c r="C6" s="436" t="s">
        <v>543</v>
      </c>
      <c r="D6" s="437" t="s">
        <v>544</v>
      </c>
      <c r="E6" s="436" t="s">
        <v>543</v>
      </c>
      <c r="F6" s="437" t="s">
        <v>544</v>
      </c>
      <c r="G6" s="436" t="s">
        <v>543</v>
      </c>
      <c r="H6" s="437" t="s">
        <v>544</v>
      </c>
      <c r="I6" s="436" t="s">
        <v>543</v>
      </c>
      <c r="J6" s="438" t="s">
        <v>544</v>
      </c>
    </row>
    <row r="7" spans="1:10" s="405" customFormat="1" ht="15" customHeight="1" x14ac:dyDescent="0.15">
      <c r="A7" s="653" t="s">
        <v>545</v>
      </c>
      <c r="B7" s="439" t="s">
        <v>546</v>
      </c>
      <c r="C7" s="440">
        <v>132500</v>
      </c>
      <c r="D7" s="441">
        <v>-0.1</v>
      </c>
      <c r="E7" s="440">
        <v>276700</v>
      </c>
      <c r="F7" s="441">
        <v>-0.6</v>
      </c>
      <c r="G7" s="442" t="s">
        <v>247</v>
      </c>
      <c r="H7" s="442" t="s">
        <v>247</v>
      </c>
      <c r="I7" s="440">
        <v>165100</v>
      </c>
      <c r="J7" s="441">
        <v>-0.2</v>
      </c>
    </row>
    <row r="8" spans="1:10" s="405" customFormat="1" ht="15" customHeight="1" x14ac:dyDescent="0.15">
      <c r="A8" s="654"/>
      <c r="B8" s="443" t="s">
        <v>547</v>
      </c>
      <c r="C8" s="444">
        <v>114100</v>
      </c>
      <c r="D8" s="445">
        <v>-0.1</v>
      </c>
      <c r="E8" s="444">
        <v>305900</v>
      </c>
      <c r="F8" s="445">
        <v>-0.3</v>
      </c>
      <c r="G8" s="444">
        <v>65400</v>
      </c>
      <c r="H8" s="445">
        <v>1.9</v>
      </c>
      <c r="I8" s="444">
        <v>143000</v>
      </c>
      <c r="J8" s="445">
        <v>0</v>
      </c>
    </row>
    <row r="9" spans="1:10" s="405" customFormat="1" ht="15" customHeight="1" x14ac:dyDescent="0.15">
      <c r="A9" s="655" t="s">
        <v>548</v>
      </c>
      <c r="B9" s="446" t="s">
        <v>546</v>
      </c>
      <c r="C9" s="447">
        <v>134300</v>
      </c>
      <c r="D9" s="442">
        <v>1.1000000000000001</v>
      </c>
      <c r="E9" s="447">
        <v>277300</v>
      </c>
      <c r="F9" s="442">
        <v>0.1</v>
      </c>
      <c r="G9" s="442" t="s">
        <v>247</v>
      </c>
      <c r="H9" s="442" t="s">
        <v>247</v>
      </c>
      <c r="I9" s="447">
        <v>166600</v>
      </c>
      <c r="J9" s="442">
        <v>0.8</v>
      </c>
    </row>
    <row r="10" spans="1:10" s="405" customFormat="1" ht="15" customHeight="1" x14ac:dyDescent="0.15">
      <c r="A10" s="654"/>
      <c r="B10" s="443" t="s">
        <v>547</v>
      </c>
      <c r="C10" s="447">
        <v>116200</v>
      </c>
      <c r="D10" s="442">
        <v>0.8</v>
      </c>
      <c r="E10" s="447">
        <v>312700</v>
      </c>
      <c r="F10" s="442">
        <v>1</v>
      </c>
      <c r="G10" s="447">
        <v>67900</v>
      </c>
      <c r="H10" s="442">
        <v>2.6</v>
      </c>
      <c r="I10" s="447">
        <v>145900</v>
      </c>
      <c r="J10" s="442">
        <v>1</v>
      </c>
    </row>
    <row r="11" spans="1:10" s="405" customFormat="1" ht="15" customHeight="1" x14ac:dyDescent="0.15">
      <c r="A11" s="655" t="s">
        <v>549</v>
      </c>
      <c r="B11" s="439" t="s">
        <v>550</v>
      </c>
      <c r="C11" s="448">
        <v>137700</v>
      </c>
      <c r="D11" s="441">
        <v>2.2999999999999998</v>
      </c>
      <c r="E11" s="440">
        <v>308900</v>
      </c>
      <c r="F11" s="441">
        <v>2.1</v>
      </c>
      <c r="G11" s="441" t="s">
        <v>247</v>
      </c>
      <c r="H11" s="441" t="s">
        <v>247</v>
      </c>
      <c r="I11" s="440">
        <v>176300</v>
      </c>
      <c r="J11" s="441">
        <v>2.2000000000000002</v>
      </c>
    </row>
    <row r="12" spans="1:10" s="405" customFormat="1" ht="15" customHeight="1" x14ac:dyDescent="0.15">
      <c r="A12" s="654"/>
      <c r="B12" s="439" t="s">
        <v>551</v>
      </c>
      <c r="C12" s="449">
        <v>119400</v>
      </c>
      <c r="D12" s="450">
        <v>1.5</v>
      </c>
      <c r="E12" s="451">
        <v>325600</v>
      </c>
      <c r="F12" s="450">
        <v>2</v>
      </c>
      <c r="G12" s="451">
        <v>70100</v>
      </c>
      <c r="H12" s="450">
        <v>2.8</v>
      </c>
      <c r="I12" s="451">
        <v>150700</v>
      </c>
      <c r="J12" s="450">
        <v>1.7</v>
      </c>
    </row>
    <row r="13" spans="1:10" s="405" customFormat="1" ht="15" customHeight="1" x14ac:dyDescent="0.15">
      <c r="A13" s="656" t="s">
        <v>552</v>
      </c>
      <c r="B13" s="446" t="s">
        <v>546</v>
      </c>
      <c r="C13" s="447">
        <v>142600</v>
      </c>
      <c r="D13" s="442">
        <v>3.2</v>
      </c>
      <c r="E13" s="447">
        <v>323100</v>
      </c>
      <c r="F13" s="442">
        <v>4.2</v>
      </c>
      <c r="G13" s="442" t="s">
        <v>247</v>
      </c>
      <c r="H13" s="442" t="s">
        <v>247</v>
      </c>
      <c r="I13" s="447">
        <v>183300</v>
      </c>
      <c r="J13" s="442">
        <v>3.4</v>
      </c>
    </row>
    <row r="14" spans="1:10" s="405" customFormat="1" ht="15" customHeight="1" x14ac:dyDescent="0.15">
      <c r="A14" s="657"/>
      <c r="B14" s="439" t="s">
        <v>547</v>
      </c>
      <c r="C14" s="452">
        <v>122800</v>
      </c>
      <c r="D14" s="450">
        <v>1.6</v>
      </c>
      <c r="E14" s="451">
        <v>341700</v>
      </c>
      <c r="F14" s="450">
        <v>2.7</v>
      </c>
      <c r="G14" s="452">
        <v>72700</v>
      </c>
      <c r="H14" s="450">
        <v>2.8</v>
      </c>
      <c r="I14" s="451">
        <v>156100</v>
      </c>
      <c r="J14" s="450">
        <v>1.9</v>
      </c>
    </row>
    <row r="15" spans="1:10" s="405" customFormat="1" ht="15" customHeight="1" x14ac:dyDescent="0.15">
      <c r="A15" s="656" t="s">
        <v>553</v>
      </c>
      <c r="B15" s="446" t="s">
        <v>546</v>
      </c>
      <c r="C15" s="448">
        <v>146800</v>
      </c>
      <c r="D15" s="442">
        <v>2.5</v>
      </c>
      <c r="E15" s="447">
        <v>336400</v>
      </c>
      <c r="F15" s="442">
        <v>3.8</v>
      </c>
      <c r="G15" s="441" t="s">
        <v>247</v>
      </c>
      <c r="H15" s="442" t="s">
        <v>247</v>
      </c>
      <c r="I15" s="447">
        <v>189600</v>
      </c>
      <c r="J15" s="442">
        <v>2.8</v>
      </c>
    </row>
    <row r="16" spans="1:10" s="405" customFormat="1" ht="15" customHeight="1" x14ac:dyDescent="0.15">
      <c r="A16" s="657"/>
      <c r="B16" s="435" t="s">
        <v>547</v>
      </c>
      <c r="C16" s="453">
        <v>126100</v>
      </c>
      <c r="D16" s="454">
        <v>1.5</v>
      </c>
      <c r="E16" s="453">
        <v>361600</v>
      </c>
      <c r="F16" s="454">
        <v>3</v>
      </c>
      <c r="G16" s="453">
        <v>76500</v>
      </c>
      <c r="H16" s="454">
        <v>2.7</v>
      </c>
      <c r="I16" s="453">
        <v>162200</v>
      </c>
      <c r="J16" s="454">
        <v>1.8</v>
      </c>
    </row>
    <row r="17" spans="1:10" ht="15" customHeight="1" x14ac:dyDescent="0.15">
      <c r="A17" s="455" t="s">
        <v>554</v>
      </c>
      <c r="B17" s="456"/>
      <c r="C17" s="457"/>
      <c r="D17" s="457"/>
      <c r="E17" s="457"/>
      <c r="F17" s="457"/>
      <c r="G17" s="457"/>
      <c r="H17" s="457"/>
      <c r="I17" s="457"/>
    </row>
    <row r="18" spans="1:10" ht="15" customHeight="1" x14ac:dyDescent="0.15">
      <c r="A18" s="458" t="s">
        <v>555</v>
      </c>
    </row>
    <row r="19" spans="1:10" ht="15" customHeight="1" x14ac:dyDescent="0.15">
      <c r="G19" s="442"/>
      <c r="J19" s="429" t="s">
        <v>556</v>
      </c>
    </row>
  </sheetData>
  <mergeCells count="11">
    <mergeCell ref="I5:J5"/>
    <mergeCell ref="A5:A6"/>
    <mergeCell ref="B5:B6"/>
    <mergeCell ref="C5:D5"/>
    <mergeCell ref="E5:F5"/>
    <mergeCell ref="G5:H5"/>
    <mergeCell ref="A7:A8"/>
    <mergeCell ref="A9:A10"/>
    <mergeCell ref="A11:A12"/>
    <mergeCell ref="A13:A14"/>
    <mergeCell ref="A15:A16"/>
  </mergeCells>
  <phoneticPr fontId="2"/>
  <hyperlinks>
    <hyperlink ref="A1" location="目次!A1" display="目次へもどる" xr:uid="{698E51DA-4DFC-4C6C-8614-B18934C28A3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CD5B-1DE4-4FAE-8C5D-B9CCE174364D}">
  <sheetPr codeName="Sheet28"/>
  <dimension ref="A1:I85"/>
  <sheetViews>
    <sheetView zoomScale="110" zoomScaleNormal="110" workbookViewId="0"/>
  </sheetViews>
  <sheetFormatPr defaultColWidth="9.625" defaultRowHeight="15" customHeight="1" x14ac:dyDescent="0.15"/>
  <cols>
    <col min="1" max="1" width="14.625" style="117" customWidth="1"/>
    <col min="2" max="2" width="18.625" style="117" customWidth="1"/>
    <col min="3" max="9" width="7.125" style="117" customWidth="1"/>
    <col min="10" max="16384" width="9.625" style="117"/>
  </cols>
  <sheetData>
    <row r="1" spans="1:9" ht="15" customHeight="1" x14ac:dyDescent="0.15">
      <c r="A1" s="703" t="s">
        <v>764</v>
      </c>
    </row>
    <row r="3" spans="1:9" ht="15" customHeight="1" x14ac:dyDescent="0.15">
      <c r="A3" s="459" t="s">
        <v>557</v>
      </c>
      <c r="B3" s="34"/>
      <c r="C3" s="34"/>
      <c r="D3" s="34"/>
      <c r="E3" s="34"/>
      <c r="F3" s="34"/>
      <c r="G3" s="34"/>
      <c r="H3" s="34"/>
      <c r="I3" s="34"/>
    </row>
    <row r="4" spans="1:9" ht="15" customHeight="1" x14ac:dyDescent="0.15">
      <c r="A4" s="95" t="s">
        <v>558</v>
      </c>
      <c r="B4" s="460"/>
      <c r="C4" s="34"/>
      <c r="D4" s="34"/>
      <c r="E4" s="34"/>
      <c r="F4" s="34"/>
      <c r="G4" s="34"/>
      <c r="H4" s="34"/>
      <c r="I4" s="36" t="s">
        <v>264</v>
      </c>
    </row>
    <row r="5" spans="1:9" ht="15" customHeight="1" x14ac:dyDescent="0.15">
      <c r="A5" s="665" t="s">
        <v>559</v>
      </c>
      <c r="B5" s="666"/>
      <c r="C5" s="667" t="s">
        <v>560</v>
      </c>
      <c r="D5" s="665"/>
      <c r="E5" s="665"/>
      <c r="F5" s="665"/>
      <c r="G5" s="665"/>
      <c r="H5" s="666"/>
      <c r="I5" s="463" t="s">
        <v>561</v>
      </c>
    </row>
    <row r="6" spans="1:9" ht="15" customHeight="1" x14ac:dyDescent="0.15">
      <c r="A6" s="461" t="s">
        <v>562</v>
      </c>
      <c r="B6" s="464" t="s">
        <v>563</v>
      </c>
      <c r="C6" s="462" t="s">
        <v>564</v>
      </c>
      <c r="D6" s="464" t="s">
        <v>565</v>
      </c>
      <c r="E6" s="464" t="s">
        <v>566</v>
      </c>
      <c r="F6" s="464" t="s">
        <v>567</v>
      </c>
      <c r="G6" s="464" t="s">
        <v>568</v>
      </c>
      <c r="H6" s="464" t="s">
        <v>38</v>
      </c>
      <c r="I6" s="465"/>
    </row>
    <row r="7" spans="1:9" ht="12" customHeight="1" x14ac:dyDescent="0.15">
      <c r="A7" s="466" t="s">
        <v>569</v>
      </c>
      <c r="B7" s="467" t="s">
        <v>570</v>
      </c>
      <c r="C7" s="468">
        <v>0</v>
      </c>
      <c r="D7" s="468">
        <v>0</v>
      </c>
      <c r="E7" s="468">
        <v>0</v>
      </c>
      <c r="F7" s="468">
        <v>0</v>
      </c>
      <c r="G7" s="468">
        <v>0</v>
      </c>
      <c r="H7" s="468">
        <v>0</v>
      </c>
      <c r="I7" s="469">
        <f t="shared" ref="I7:I70" si="0">SUM(C7:H7)</f>
        <v>0</v>
      </c>
    </row>
    <row r="8" spans="1:9" ht="12" customHeight="1" x14ac:dyDescent="0.15">
      <c r="A8" s="470" t="s">
        <v>571</v>
      </c>
      <c r="B8" s="471" t="s">
        <v>572</v>
      </c>
      <c r="C8" s="468">
        <v>1</v>
      </c>
      <c r="D8" s="468">
        <v>1</v>
      </c>
      <c r="E8" s="468">
        <v>0</v>
      </c>
      <c r="F8" s="468">
        <v>0</v>
      </c>
      <c r="G8" s="468">
        <v>0</v>
      </c>
      <c r="H8" s="468">
        <v>0</v>
      </c>
      <c r="I8" s="469">
        <f t="shared" si="0"/>
        <v>2</v>
      </c>
    </row>
    <row r="9" spans="1:9" ht="12" customHeight="1" x14ac:dyDescent="0.15">
      <c r="A9" s="470"/>
      <c r="B9" s="471" t="s">
        <v>573</v>
      </c>
      <c r="C9" s="468">
        <v>0</v>
      </c>
      <c r="D9" s="468">
        <v>0</v>
      </c>
      <c r="E9" s="468">
        <v>0</v>
      </c>
      <c r="F9" s="468">
        <v>0</v>
      </c>
      <c r="G9" s="468">
        <v>0</v>
      </c>
      <c r="H9" s="468">
        <v>0</v>
      </c>
      <c r="I9" s="469">
        <f t="shared" si="0"/>
        <v>0</v>
      </c>
    </row>
    <row r="10" spans="1:9" ht="23.25" customHeight="1" x14ac:dyDescent="0.15">
      <c r="A10" s="470"/>
      <c r="B10" s="471" t="s">
        <v>574</v>
      </c>
      <c r="C10" s="468">
        <v>1</v>
      </c>
      <c r="D10" s="468">
        <v>1</v>
      </c>
      <c r="E10" s="468">
        <v>0</v>
      </c>
      <c r="F10" s="468">
        <v>0</v>
      </c>
      <c r="G10" s="468">
        <v>0</v>
      </c>
      <c r="H10" s="468">
        <v>0</v>
      </c>
      <c r="I10" s="469">
        <f t="shared" si="0"/>
        <v>2</v>
      </c>
    </row>
    <row r="11" spans="1:9" ht="23.25" customHeight="1" x14ac:dyDescent="0.15">
      <c r="A11" s="470"/>
      <c r="B11" s="471" t="s">
        <v>575</v>
      </c>
      <c r="C11" s="468">
        <v>0</v>
      </c>
      <c r="D11" s="468">
        <v>0</v>
      </c>
      <c r="E11" s="468">
        <v>0</v>
      </c>
      <c r="F11" s="468">
        <v>0</v>
      </c>
      <c r="G11" s="468">
        <v>0</v>
      </c>
      <c r="H11" s="468">
        <v>0</v>
      </c>
      <c r="I11" s="469">
        <f t="shared" si="0"/>
        <v>0</v>
      </c>
    </row>
    <row r="12" spans="1:9" ht="12" customHeight="1" x14ac:dyDescent="0.15">
      <c r="A12" s="470" t="s">
        <v>576</v>
      </c>
      <c r="B12" s="471" t="s">
        <v>577</v>
      </c>
      <c r="C12" s="468">
        <v>0</v>
      </c>
      <c r="D12" s="468">
        <v>0</v>
      </c>
      <c r="E12" s="468">
        <v>1</v>
      </c>
      <c r="F12" s="468">
        <v>0</v>
      </c>
      <c r="G12" s="468">
        <v>0</v>
      </c>
      <c r="H12" s="468">
        <v>0</v>
      </c>
      <c r="I12" s="469">
        <f t="shared" si="0"/>
        <v>1</v>
      </c>
    </row>
    <row r="13" spans="1:9" ht="12" customHeight="1" x14ac:dyDescent="0.15">
      <c r="A13" s="470"/>
      <c r="B13" s="472" t="s">
        <v>578</v>
      </c>
      <c r="C13" s="468">
        <v>1</v>
      </c>
      <c r="D13" s="468">
        <v>0</v>
      </c>
      <c r="E13" s="468">
        <v>0</v>
      </c>
      <c r="F13" s="468">
        <v>0</v>
      </c>
      <c r="G13" s="468">
        <v>0</v>
      </c>
      <c r="H13" s="468">
        <v>0</v>
      </c>
      <c r="I13" s="469">
        <f t="shared" si="0"/>
        <v>1</v>
      </c>
    </row>
    <row r="14" spans="1:9" ht="12" customHeight="1" x14ac:dyDescent="0.15">
      <c r="A14" s="470" t="s">
        <v>579</v>
      </c>
      <c r="B14" s="471" t="s">
        <v>580</v>
      </c>
      <c r="C14" s="468">
        <v>0</v>
      </c>
      <c r="D14" s="468">
        <v>0</v>
      </c>
      <c r="E14" s="468">
        <v>0</v>
      </c>
      <c r="F14" s="468">
        <v>0</v>
      </c>
      <c r="G14" s="468">
        <v>0</v>
      </c>
      <c r="H14" s="468">
        <v>0</v>
      </c>
      <c r="I14" s="469">
        <f t="shared" si="0"/>
        <v>0</v>
      </c>
    </row>
    <row r="15" spans="1:9" ht="12" customHeight="1" x14ac:dyDescent="0.15">
      <c r="A15" s="470"/>
      <c r="B15" s="471" t="s">
        <v>581</v>
      </c>
      <c r="C15" s="468">
        <v>2</v>
      </c>
      <c r="D15" s="468">
        <v>0</v>
      </c>
      <c r="E15" s="468">
        <v>0</v>
      </c>
      <c r="F15" s="468">
        <v>0</v>
      </c>
      <c r="G15" s="468">
        <v>0</v>
      </c>
      <c r="H15" s="468">
        <v>0</v>
      </c>
      <c r="I15" s="469">
        <f t="shared" si="0"/>
        <v>2</v>
      </c>
    </row>
    <row r="16" spans="1:9" ht="23.25" customHeight="1" x14ac:dyDescent="0.15">
      <c r="A16" s="470"/>
      <c r="B16" s="471" t="s">
        <v>582</v>
      </c>
      <c r="C16" s="468">
        <v>0</v>
      </c>
      <c r="D16" s="468">
        <v>0</v>
      </c>
      <c r="E16" s="468">
        <v>0</v>
      </c>
      <c r="F16" s="468">
        <v>0</v>
      </c>
      <c r="G16" s="468">
        <v>0</v>
      </c>
      <c r="H16" s="468">
        <v>0</v>
      </c>
      <c r="I16" s="469">
        <f t="shared" si="0"/>
        <v>0</v>
      </c>
    </row>
    <row r="17" spans="1:9" ht="12" customHeight="1" x14ac:dyDescent="0.15">
      <c r="A17" s="470"/>
      <c r="B17" s="471" t="s">
        <v>583</v>
      </c>
      <c r="C17" s="468">
        <v>1</v>
      </c>
      <c r="D17" s="468">
        <v>0</v>
      </c>
      <c r="E17" s="468">
        <v>0</v>
      </c>
      <c r="F17" s="468">
        <v>0</v>
      </c>
      <c r="G17" s="468">
        <v>0</v>
      </c>
      <c r="H17" s="468">
        <v>0</v>
      </c>
      <c r="I17" s="469">
        <f t="shared" si="0"/>
        <v>1</v>
      </c>
    </row>
    <row r="18" spans="1:9" ht="12" customHeight="1" x14ac:dyDescent="0.15">
      <c r="A18" s="470"/>
      <c r="B18" s="471" t="s">
        <v>584</v>
      </c>
      <c r="C18" s="468">
        <v>0</v>
      </c>
      <c r="D18" s="468">
        <v>0</v>
      </c>
      <c r="E18" s="468">
        <v>0</v>
      </c>
      <c r="F18" s="468">
        <v>0</v>
      </c>
      <c r="G18" s="468">
        <v>0</v>
      </c>
      <c r="H18" s="468">
        <v>0</v>
      </c>
      <c r="I18" s="469">
        <f t="shared" si="0"/>
        <v>0</v>
      </c>
    </row>
    <row r="19" spans="1:9" ht="12" customHeight="1" x14ac:dyDescent="0.15">
      <c r="A19" s="470"/>
      <c r="B19" s="471" t="s">
        <v>585</v>
      </c>
      <c r="C19" s="468">
        <v>1</v>
      </c>
      <c r="D19" s="468">
        <v>0</v>
      </c>
      <c r="E19" s="468">
        <v>9</v>
      </c>
      <c r="F19" s="468">
        <v>0</v>
      </c>
      <c r="G19" s="468">
        <v>0</v>
      </c>
      <c r="H19" s="468">
        <v>0</v>
      </c>
      <c r="I19" s="469">
        <f t="shared" si="0"/>
        <v>10</v>
      </c>
    </row>
    <row r="20" spans="1:9" ht="12" customHeight="1" x14ac:dyDescent="0.15">
      <c r="A20" s="470" t="s">
        <v>586</v>
      </c>
      <c r="B20" s="471" t="s">
        <v>587</v>
      </c>
      <c r="C20" s="468">
        <v>0</v>
      </c>
      <c r="D20" s="468">
        <v>0</v>
      </c>
      <c r="E20" s="468">
        <v>0</v>
      </c>
      <c r="F20" s="468">
        <v>0</v>
      </c>
      <c r="G20" s="468">
        <v>0</v>
      </c>
      <c r="H20" s="468">
        <v>0</v>
      </c>
      <c r="I20" s="469">
        <f t="shared" si="0"/>
        <v>0</v>
      </c>
    </row>
    <row r="21" spans="1:9" ht="12" customHeight="1" x14ac:dyDescent="0.15">
      <c r="A21" s="470"/>
      <c r="B21" s="471" t="s">
        <v>588</v>
      </c>
      <c r="C21" s="468">
        <v>0</v>
      </c>
      <c r="D21" s="468">
        <v>0</v>
      </c>
      <c r="E21" s="468">
        <v>1</v>
      </c>
      <c r="F21" s="468">
        <v>0</v>
      </c>
      <c r="G21" s="468">
        <v>0</v>
      </c>
      <c r="H21" s="468">
        <v>0</v>
      </c>
      <c r="I21" s="469">
        <f t="shared" si="0"/>
        <v>1</v>
      </c>
    </row>
    <row r="22" spans="1:9" ht="12" customHeight="1" x14ac:dyDescent="0.15">
      <c r="A22" s="470"/>
      <c r="B22" s="471" t="s">
        <v>589</v>
      </c>
      <c r="C22" s="468">
        <v>5</v>
      </c>
      <c r="D22" s="468">
        <v>0</v>
      </c>
      <c r="E22" s="468">
        <v>2</v>
      </c>
      <c r="F22" s="468">
        <v>0</v>
      </c>
      <c r="G22" s="468">
        <v>0</v>
      </c>
      <c r="H22" s="468">
        <v>0</v>
      </c>
      <c r="I22" s="469">
        <f t="shared" si="0"/>
        <v>7</v>
      </c>
    </row>
    <row r="23" spans="1:9" ht="12" customHeight="1" x14ac:dyDescent="0.15">
      <c r="A23" s="470"/>
      <c r="B23" s="471" t="s">
        <v>590</v>
      </c>
      <c r="C23" s="468">
        <v>0</v>
      </c>
      <c r="D23" s="468">
        <v>0</v>
      </c>
      <c r="E23" s="468">
        <v>0</v>
      </c>
      <c r="F23" s="468">
        <v>0</v>
      </c>
      <c r="G23" s="468">
        <v>0</v>
      </c>
      <c r="H23" s="468">
        <v>0</v>
      </c>
      <c r="I23" s="469">
        <f t="shared" si="0"/>
        <v>0</v>
      </c>
    </row>
    <row r="24" spans="1:9" ht="12" customHeight="1" x14ac:dyDescent="0.15">
      <c r="A24" s="470"/>
      <c r="B24" s="471" t="s">
        <v>591</v>
      </c>
      <c r="C24" s="468">
        <v>0</v>
      </c>
      <c r="D24" s="468">
        <v>0</v>
      </c>
      <c r="E24" s="468">
        <v>0</v>
      </c>
      <c r="F24" s="468">
        <v>0</v>
      </c>
      <c r="G24" s="468">
        <v>0</v>
      </c>
      <c r="H24" s="468">
        <v>0</v>
      </c>
      <c r="I24" s="469">
        <f t="shared" si="0"/>
        <v>0</v>
      </c>
    </row>
    <row r="25" spans="1:9" ht="12" customHeight="1" x14ac:dyDescent="0.15">
      <c r="A25" s="470"/>
      <c r="B25" s="471" t="s">
        <v>592</v>
      </c>
      <c r="C25" s="468">
        <v>0</v>
      </c>
      <c r="D25" s="468">
        <v>0</v>
      </c>
      <c r="E25" s="468">
        <v>0</v>
      </c>
      <c r="F25" s="468">
        <v>0</v>
      </c>
      <c r="G25" s="468">
        <v>0</v>
      </c>
      <c r="H25" s="468">
        <v>0</v>
      </c>
      <c r="I25" s="469">
        <f t="shared" si="0"/>
        <v>0</v>
      </c>
    </row>
    <row r="26" spans="1:9" ht="12" customHeight="1" x14ac:dyDescent="0.15">
      <c r="A26" s="470"/>
      <c r="B26" s="471" t="s">
        <v>593</v>
      </c>
      <c r="C26" s="468">
        <v>3</v>
      </c>
      <c r="D26" s="468">
        <v>0</v>
      </c>
      <c r="E26" s="468">
        <v>4</v>
      </c>
      <c r="F26" s="468">
        <v>0</v>
      </c>
      <c r="G26" s="468">
        <v>0</v>
      </c>
      <c r="H26" s="468">
        <v>0</v>
      </c>
      <c r="I26" s="469">
        <f t="shared" si="0"/>
        <v>7</v>
      </c>
    </row>
    <row r="27" spans="1:9" ht="12" customHeight="1" x14ac:dyDescent="0.15">
      <c r="A27" s="470" t="s">
        <v>594</v>
      </c>
      <c r="B27" s="471" t="s">
        <v>595</v>
      </c>
      <c r="C27" s="468">
        <v>0</v>
      </c>
      <c r="D27" s="468">
        <v>0</v>
      </c>
      <c r="E27" s="468">
        <v>1</v>
      </c>
      <c r="F27" s="468">
        <v>0</v>
      </c>
      <c r="G27" s="468">
        <v>0</v>
      </c>
      <c r="H27" s="468">
        <v>0</v>
      </c>
      <c r="I27" s="469">
        <f t="shared" si="0"/>
        <v>1</v>
      </c>
    </row>
    <row r="28" spans="1:9" ht="12" customHeight="1" x14ac:dyDescent="0.15">
      <c r="A28" s="470"/>
      <c r="B28" s="471" t="s">
        <v>596</v>
      </c>
      <c r="C28" s="468">
        <v>0</v>
      </c>
      <c r="D28" s="468">
        <v>1</v>
      </c>
      <c r="E28" s="468">
        <v>6</v>
      </c>
      <c r="F28" s="468">
        <v>0</v>
      </c>
      <c r="G28" s="468">
        <v>0</v>
      </c>
      <c r="H28" s="468">
        <v>0</v>
      </c>
      <c r="I28" s="469">
        <f t="shared" si="0"/>
        <v>7</v>
      </c>
    </row>
    <row r="29" spans="1:9" ht="12" customHeight="1" x14ac:dyDescent="0.15">
      <c r="A29" s="470"/>
      <c r="B29" s="471" t="s">
        <v>597</v>
      </c>
      <c r="C29" s="468">
        <v>4</v>
      </c>
      <c r="D29" s="468">
        <v>0</v>
      </c>
      <c r="E29" s="468">
        <v>4</v>
      </c>
      <c r="F29" s="468">
        <v>0</v>
      </c>
      <c r="G29" s="468">
        <v>0</v>
      </c>
      <c r="H29" s="468">
        <v>0</v>
      </c>
      <c r="I29" s="469">
        <f t="shared" si="0"/>
        <v>8</v>
      </c>
    </row>
    <row r="30" spans="1:9" ht="12" customHeight="1" x14ac:dyDescent="0.15">
      <c r="A30" s="470"/>
      <c r="B30" s="471" t="s">
        <v>598</v>
      </c>
      <c r="C30" s="468">
        <v>0</v>
      </c>
      <c r="D30" s="468">
        <v>0</v>
      </c>
      <c r="E30" s="468">
        <v>0</v>
      </c>
      <c r="F30" s="468">
        <v>0</v>
      </c>
      <c r="G30" s="468">
        <v>0</v>
      </c>
      <c r="H30" s="468">
        <v>0</v>
      </c>
      <c r="I30" s="469">
        <f t="shared" si="0"/>
        <v>0</v>
      </c>
    </row>
    <row r="31" spans="1:9" ht="12" customHeight="1" x14ac:dyDescent="0.15">
      <c r="A31" s="473"/>
      <c r="B31" s="471" t="s">
        <v>599</v>
      </c>
      <c r="C31" s="468">
        <v>0</v>
      </c>
      <c r="D31" s="468">
        <v>0</v>
      </c>
      <c r="E31" s="468">
        <v>0</v>
      </c>
      <c r="F31" s="468">
        <v>0</v>
      </c>
      <c r="G31" s="468">
        <v>0</v>
      </c>
      <c r="H31" s="468">
        <v>0</v>
      </c>
      <c r="I31" s="469">
        <f t="shared" si="0"/>
        <v>0</v>
      </c>
    </row>
    <row r="32" spans="1:9" ht="12" customHeight="1" x14ac:dyDescent="0.15">
      <c r="A32" s="470" t="s">
        <v>600</v>
      </c>
      <c r="B32" s="471" t="s">
        <v>601</v>
      </c>
      <c r="C32" s="468">
        <v>0</v>
      </c>
      <c r="D32" s="468">
        <v>0</v>
      </c>
      <c r="E32" s="468">
        <v>0</v>
      </c>
      <c r="F32" s="468">
        <v>0</v>
      </c>
      <c r="G32" s="468">
        <v>0</v>
      </c>
      <c r="H32" s="468">
        <v>0</v>
      </c>
      <c r="I32" s="469">
        <f t="shared" si="0"/>
        <v>0</v>
      </c>
    </row>
    <row r="33" spans="1:9" ht="12" customHeight="1" x14ac:dyDescent="0.15">
      <c r="A33" s="470"/>
      <c r="B33" s="471" t="s">
        <v>602</v>
      </c>
      <c r="C33" s="468">
        <v>1</v>
      </c>
      <c r="D33" s="468">
        <v>0</v>
      </c>
      <c r="E33" s="468">
        <v>6</v>
      </c>
      <c r="F33" s="468">
        <v>0</v>
      </c>
      <c r="G33" s="468">
        <v>0</v>
      </c>
      <c r="H33" s="468">
        <v>0</v>
      </c>
      <c r="I33" s="469">
        <f t="shared" si="0"/>
        <v>7</v>
      </c>
    </row>
    <row r="34" spans="1:9" ht="12" customHeight="1" x14ac:dyDescent="0.15">
      <c r="A34" s="470"/>
      <c r="B34" s="471" t="s">
        <v>603</v>
      </c>
      <c r="C34" s="468">
        <v>2</v>
      </c>
      <c r="D34" s="468">
        <v>0</v>
      </c>
      <c r="E34" s="468">
        <v>3</v>
      </c>
      <c r="F34" s="468">
        <v>0</v>
      </c>
      <c r="G34" s="468">
        <v>0</v>
      </c>
      <c r="H34" s="468">
        <v>0</v>
      </c>
      <c r="I34" s="469">
        <f t="shared" si="0"/>
        <v>5</v>
      </c>
    </row>
    <row r="35" spans="1:9" ht="12" customHeight="1" x14ac:dyDescent="0.15">
      <c r="A35" s="470" t="s">
        <v>604</v>
      </c>
      <c r="B35" s="471" t="s">
        <v>605</v>
      </c>
      <c r="C35" s="468">
        <v>0</v>
      </c>
      <c r="D35" s="468">
        <v>0</v>
      </c>
      <c r="E35" s="468">
        <v>0</v>
      </c>
      <c r="F35" s="468">
        <v>0</v>
      </c>
      <c r="G35" s="468">
        <v>0</v>
      </c>
      <c r="H35" s="468">
        <v>0</v>
      </c>
      <c r="I35" s="469">
        <f t="shared" si="0"/>
        <v>0</v>
      </c>
    </row>
    <row r="36" spans="1:9" ht="12" customHeight="1" x14ac:dyDescent="0.15">
      <c r="A36" s="470"/>
      <c r="B36" s="471" t="s">
        <v>606</v>
      </c>
      <c r="C36" s="468">
        <v>0</v>
      </c>
      <c r="D36" s="468">
        <v>0</v>
      </c>
      <c r="E36" s="468">
        <v>1</v>
      </c>
      <c r="F36" s="468">
        <v>0</v>
      </c>
      <c r="G36" s="468">
        <v>0</v>
      </c>
      <c r="H36" s="468">
        <v>0</v>
      </c>
      <c r="I36" s="469">
        <f t="shared" si="0"/>
        <v>1</v>
      </c>
    </row>
    <row r="37" spans="1:9" ht="12" customHeight="1" x14ac:dyDescent="0.15">
      <c r="A37" s="470"/>
      <c r="B37" s="471" t="s">
        <v>607</v>
      </c>
      <c r="C37" s="468">
        <v>0</v>
      </c>
      <c r="D37" s="468">
        <v>0</v>
      </c>
      <c r="E37" s="468">
        <v>0</v>
      </c>
      <c r="F37" s="468">
        <v>0</v>
      </c>
      <c r="G37" s="468">
        <v>0</v>
      </c>
      <c r="H37" s="468">
        <v>0</v>
      </c>
      <c r="I37" s="469">
        <f t="shared" si="0"/>
        <v>0</v>
      </c>
    </row>
    <row r="38" spans="1:9" ht="12" customHeight="1" x14ac:dyDescent="0.15">
      <c r="A38" s="470" t="s">
        <v>608</v>
      </c>
      <c r="B38" s="472" t="s">
        <v>609</v>
      </c>
      <c r="C38" s="468">
        <v>0</v>
      </c>
      <c r="D38" s="468">
        <v>1</v>
      </c>
      <c r="E38" s="468">
        <v>0</v>
      </c>
      <c r="F38" s="468">
        <v>0</v>
      </c>
      <c r="G38" s="468">
        <v>0</v>
      </c>
      <c r="H38" s="468">
        <v>0</v>
      </c>
      <c r="I38" s="469">
        <f t="shared" si="0"/>
        <v>1</v>
      </c>
    </row>
    <row r="39" spans="1:9" ht="12" customHeight="1" x14ac:dyDescent="0.15">
      <c r="B39" s="471" t="s">
        <v>610</v>
      </c>
      <c r="C39" s="468">
        <v>1</v>
      </c>
      <c r="D39" s="468">
        <v>0</v>
      </c>
      <c r="E39" s="468">
        <v>0</v>
      </c>
      <c r="F39" s="468">
        <v>0</v>
      </c>
      <c r="G39" s="468">
        <v>0</v>
      </c>
      <c r="H39" s="468">
        <v>0</v>
      </c>
      <c r="I39" s="469">
        <f t="shared" si="0"/>
        <v>1</v>
      </c>
    </row>
    <row r="40" spans="1:9" ht="12" customHeight="1" x14ac:dyDescent="0.15">
      <c r="A40" s="470"/>
      <c r="B40" s="471" t="s">
        <v>611</v>
      </c>
      <c r="C40" s="468">
        <v>0</v>
      </c>
      <c r="D40" s="468">
        <v>1</v>
      </c>
      <c r="E40" s="468">
        <v>0</v>
      </c>
      <c r="F40" s="468">
        <v>0</v>
      </c>
      <c r="G40" s="468">
        <v>0</v>
      </c>
      <c r="H40" s="468">
        <v>0</v>
      </c>
      <c r="I40" s="469">
        <f t="shared" si="0"/>
        <v>1</v>
      </c>
    </row>
    <row r="41" spans="1:9" ht="12" customHeight="1" x14ac:dyDescent="0.15">
      <c r="A41" s="473"/>
      <c r="B41" s="471" t="s">
        <v>612</v>
      </c>
      <c r="C41" s="468">
        <v>0</v>
      </c>
      <c r="D41" s="468">
        <v>0</v>
      </c>
      <c r="E41" s="468">
        <v>0</v>
      </c>
      <c r="F41" s="468">
        <v>0</v>
      </c>
      <c r="G41" s="468">
        <v>0</v>
      </c>
      <c r="H41" s="468">
        <v>0</v>
      </c>
      <c r="I41" s="469">
        <f t="shared" si="0"/>
        <v>0</v>
      </c>
    </row>
    <row r="42" spans="1:9" ht="12" customHeight="1" x14ac:dyDescent="0.15">
      <c r="A42" s="473"/>
      <c r="B42" s="471" t="s">
        <v>613</v>
      </c>
      <c r="C42" s="468">
        <v>0</v>
      </c>
      <c r="D42" s="468">
        <v>1</v>
      </c>
      <c r="E42" s="468">
        <v>0</v>
      </c>
      <c r="F42" s="468">
        <v>0</v>
      </c>
      <c r="G42" s="468">
        <v>0</v>
      </c>
      <c r="H42" s="468">
        <v>0</v>
      </c>
      <c r="I42" s="469">
        <f t="shared" si="0"/>
        <v>1</v>
      </c>
    </row>
    <row r="43" spans="1:9" ht="12" customHeight="1" x14ac:dyDescent="0.15">
      <c r="A43" s="470" t="s">
        <v>614</v>
      </c>
      <c r="B43" s="471" t="s">
        <v>615</v>
      </c>
      <c r="C43" s="468">
        <v>1</v>
      </c>
      <c r="D43" s="468">
        <v>0</v>
      </c>
      <c r="E43" s="468">
        <v>0</v>
      </c>
      <c r="F43" s="468">
        <v>0</v>
      </c>
      <c r="G43" s="468">
        <v>0</v>
      </c>
      <c r="H43" s="468">
        <v>0</v>
      </c>
      <c r="I43" s="469">
        <f t="shared" si="0"/>
        <v>1</v>
      </c>
    </row>
    <row r="44" spans="1:9" ht="12" customHeight="1" x14ac:dyDescent="0.15">
      <c r="A44" s="470"/>
      <c r="B44" s="471" t="s">
        <v>616</v>
      </c>
      <c r="C44" s="468">
        <v>0</v>
      </c>
      <c r="D44" s="468">
        <v>1</v>
      </c>
      <c r="E44" s="468">
        <v>1</v>
      </c>
      <c r="F44" s="468">
        <v>0</v>
      </c>
      <c r="G44" s="468">
        <v>0</v>
      </c>
      <c r="H44" s="468">
        <v>0</v>
      </c>
      <c r="I44" s="469">
        <f t="shared" si="0"/>
        <v>2</v>
      </c>
    </row>
    <row r="45" spans="1:9" ht="12" customHeight="1" x14ac:dyDescent="0.15">
      <c r="A45" s="470"/>
      <c r="B45" s="471" t="s">
        <v>617</v>
      </c>
      <c r="C45" s="468">
        <v>1</v>
      </c>
      <c r="D45" s="468">
        <v>0</v>
      </c>
      <c r="E45" s="468">
        <v>0</v>
      </c>
      <c r="F45" s="468">
        <v>0</v>
      </c>
      <c r="G45" s="468">
        <v>0</v>
      </c>
      <c r="H45" s="468">
        <v>0</v>
      </c>
      <c r="I45" s="469">
        <f t="shared" si="0"/>
        <v>1</v>
      </c>
    </row>
    <row r="46" spans="1:9" ht="12" customHeight="1" x14ac:dyDescent="0.15">
      <c r="A46" s="470"/>
      <c r="B46" s="471" t="s">
        <v>618</v>
      </c>
      <c r="C46" s="468">
        <v>0</v>
      </c>
      <c r="D46" s="468">
        <v>0</v>
      </c>
      <c r="E46" s="468">
        <v>0</v>
      </c>
      <c r="F46" s="468">
        <v>0</v>
      </c>
      <c r="G46" s="468">
        <v>0</v>
      </c>
      <c r="H46" s="468">
        <v>0</v>
      </c>
      <c r="I46" s="469">
        <f t="shared" si="0"/>
        <v>0</v>
      </c>
    </row>
    <row r="47" spans="1:9" ht="12" customHeight="1" x14ac:dyDescent="0.15">
      <c r="A47" s="473"/>
      <c r="B47" s="471" t="s">
        <v>619</v>
      </c>
      <c r="C47" s="468">
        <v>0</v>
      </c>
      <c r="D47" s="468">
        <v>0</v>
      </c>
      <c r="E47" s="468">
        <v>0</v>
      </c>
      <c r="F47" s="468">
        <v>0</v>
      </c>
      <c r="G47" s="468">
        <v>0</v>
      </c>
      <c r="H47" s="468">
        <v>0</v>
      </c>
      <c r="I47" s="469">
        <f t="shared" si="0"/>
        <v>0</v>
      </c>
    </row>
    <row r="48" spans="1:9" ht="12" customHeight="1" x14ac:dyDescent="0.15">
      <c r="A48" s="470"/>
      <c r="B48" s="471" t="s">
        <v>620</v>
      </c>
      <c r="C48" s="468">
        <v>0</v>
      </c>
      <c r="D48" s="468">
        <v>0</v>
      </c>
      <c r="E48" s="468">
        <v>0</v>
      </c>
      <c r="F48" s="468">
        <v>0</v>
      </c>
      <c r="G48" s="468">
        <v>0</v>
      </c>
      <c r="H48" s="468">
        <v>0</v>
      </c>
      <c r="I48" s="469">
        <f t="shared" si="0"/>
        <v>0</v>
      </c>
    </row>
    <row r="49" spans="1:9" ht="12" customHeight="1" x14ac:dyDescent="0.15">
      <c r="B49" s="471" t="s">
        <v>621</v>
      </c>
      <c r="C49" s="468">
        <v>0</v>
      </c>
      <c r="D49" s="468">
        <v>0</v>
      </c>
      <c r="E49" s="468">
        <v>0</v>
      </c>
      <c r="F49" s="468">
        <v>0</v>
      </c>
      <c r="G49" s="468">
        <v>0</v>
      </c>
      <c r="H49" s="468">
        <v>0</v>
      </c>
      <c r="I49" s="469">
        <f t="shared" si="0"/>
        <v>0</v>
      </c>
    </row>
    <row r="50" spans="1:9" ht="12" customHeight="1" x14ac:dyDescent="0.15">
      <c r="A50" s="470" t="s">
        <v>622</v>
      </c>
      <c r="B50" s="471" t="s">
        <v>623</v>
      </c>
      <c r="C50" s="468">
        <v>0</v>
      </c>
      <c r="D50" s="468">
        <v>0</v>
      </c>
      <c r="E50" s="468">
        <v>0</v>
      </c>
      <c r="F50" s="468">
        <v>0</v>
      </c>
      <c r="G50" s="468">
        <v>0</v>
      </c>
      <c r="H50" s="468">
        <v>0</v>
      </c>
      <c r="I50" s="469">
        <f t="shared" si="0"/>
        <v>0</v>
      </c>
    </row>
    <row r="51" spans="1:9" ht="12" customHeight="1" x14ac:dyDescent="0.15">
      <c r="A51" s="470"/>
      <c r="B51" s="471" t="s">
        <v>624</v>
      </c>
      <c r="C51" s="468">
        <v>2</v>
      </c>
      <c r="D51" s="468">
        <v>0</v>
      </c>
      <c r="E51" s="468">
        <v>2</v>
      </c>
      <c r="F51" s="468">
        <v>0</v>
      </c>
      <c r="G51" s="468">
        <v>0</v>
      </c>
      <c r="H51" s="468">
        <v>0</v>
      </c>
      <c r="I51" s="469">
        <f t="shared" si="0"/>
        <v>4</v>
      </c>
    </row>
    <row r="52" spans="1:9" ht="12" customHeight="1" x14ac:dyDescent="0.15">
      <c r="A52" s="470"/>
      <c r="B52" s="471" t="s">
        <v>625</v>
      </c>
      <c r="C52" s="468">
        <v>0</v>
      </c>
      <c r="D52" s="468">
        <v>0</v>
      </c>
      <c r="E52" s="468">
        <v>0</v>
      </c>
      <c r="F52" s="468">
        <v>0</v>
      </c>
      <c r="G52" s="468">
        <v>0</v>
      </c>
      <c r="H52" s="468">
        <v>0</v>
      </c>
      <c r="I52" s="469">
        <f t="shared" si="0"/>
        <v>0</v>
      </c>
    </row>
    <row r="53" spans="1:9" ht="12" customHeight="1" x14ac:dyDescent="0.15">
      <c r="A53" s="470"/>
      <c r="B53" s="471" t="s">
        <v>626</v>
      </c>
      <c r="C53" s="468">
        <v>1</v>
      </c>
      <c r="D53" s="468">
        <v>0</v>
      </c>
      <c r="E53" s="468">
        <v>0</v>
      </c>
      <c r="F53" s="468">
        <v>0</v>
      </c>
      <c r="G53" s="468">
        <v>0</v>
      </c>
      <c r="H53" s="468">
        <v>0</v>
      </c>
      <c r="I53" s="469">
        <f t="shared" si="0"/>
        <v>1</v>
      </c>
    </row>
    <row r="54" spans="1:9" ht="12" customHeight="1" x14ac:dyDescent="0.15">
      <c r="A54" s="470"/>
      <c r="B54" s="471" t="s">
        <v>627</v>
      </c>
      <c r="C54" s="468">
        <v>1</v>
      </c>
      <c r="D54" s="468">
        <v>0</v>
      </c>
      <c r="E54" s="468">
        <v>0</v>
      </c>
      <c r="F54" s="468">
        <v>0</v>
      </c>
      <c r="G54" s="468">
        <v>0</v>
      </c>
      <c r="H54" s="468">
        <v>0</v>
      </c>
      <c r="I54" s="469">
        <f t="shared" si="0"/>
        <v>1</v>
      </c>
    </row>
    <row r="55" spans="1:9" ht="12" customHeight="1" x14ac:dyDescent="0.15">
      <c r="A55" s="470" t="s">
        <v>628</v>
      </c>
      <c r="B55" s="471" t="s">
        <v>629</v>
      </c>
      <c r="C55" s="468">
        <v>1</v>
      </c>
      <c r="D55" s="468">
        <v>0</v>
      </c>
      <c r="E55" s="468">
        <v>2</v>
      </c>
      <c r="F55" s="468">
        <v>0</v>
      </c>
      <c r="G55" s="468">
        <v>0</v>
      </c>
      <c r="H55" s="468">
        <v>0</v>
      </c>
      <c r="I55" s="469">
        <f t="shared" si="0"/>
        <v>3</v>
      </c>
    </row>
    <row r="56" spans="1:9" ht="12" customHeight="1" x14ac:dyDescent="0.15">
      <c r="A56" s="470"/>
      <c r="B56" s="471" t="s">
        <v>630</v>
      </c>
      <c r="C56" s="468">
        <v>1</v>
      </c>
      <c r="D56" s="468">
        <v>1</v>
      </c>
      <c r="E56" s="468">
        <v>0</v>
      </c>
      <c r="F56" s="468">
        <v>0</v>
      </c>
      <c r="G56" s="468">
        <v>0</v>
      </c>
      <c r="H56" s="468">
        <v>0</v>
      </c>
      <c r="I56" s="469">
        <f t="shared" si="0"/>
        <v>2</v>
      </c>
    </row>
    <row r="57" spans="1:9" ht="12" customHeight="1" x14ac:dyDescent="0.15">
      <c r="A57" s="470"/>
      <c r="B57" s="471" t="s">
        <v>631</v>
      </c>
      <c r="C57" s="468">
        <v>0</v>
      </c>
      <c r="D57" s="468">
        <v>0</v>
      </c>
      <c r="E57" s="468">
        <v>0</v>
      </c>
      <c r="F57" s="468">
        <v>0</v>
      </c>
      <c r="G57" s="468">
        <v>0</v>
      </c>
      <c r="H57" s="468">
        <v>0</v>
      </c>
      <c r="I57" s="469">
        <f t="shared" si="0"/>
        <v>0</v>
      </c>
    </row>
    <row r="58" spans="1:9" ht="12" customHeight="1" x14ac:dyDescent="0.15">
      <c r="A58" s="470"/>
      <c r="B58" s="471" t="s">
        <v>632</v>
      </c>
      <c r="C58" s="468">
        <v>0</v>
      </c>
      <c r="D58" s="468">
        <v>0</v>
      </c>
      <c r="E58" s="468">
        <v>0</v>
      </c>
      <c r="F58" s="468">
        <v>0</v>
      </c>
      <c r="G58" s="468">
        <v>0</v>
      </c>
      <c r="H58" s="468">
        <v>0</v>
      </c>
      <c r="I58" s="469">
        <f t="shared" si="0"/>
        <v>0</v>
      </c>
    </row>
    <row r="59" spans="1:9" ht="12" customHeight="1" x14ac:dyDescent="0.15">
      <c r="A59" s="470"/>
      <c r="B59" s="471" t="s">
        <v>633</v>
      </c>
      <c r="C59" s="468">
        <v>0</v>
      </c>
      <c r="D59" s="468">
        <v>0</v>
      </c>
      <c r="E59" s="468">
        <v>1</v>
      </c>
      <c r="F59" s="468">
        <v>0</v>
      </c>
      <c r="G59" s="468">
        <v>0</v>
      </c>
      <c r="H59" s="468">
        <v>0</v>
      </c>
      <c r="I59" s="469">
        <f t="shared" si="0"/>
        <v>1</v>
      </c>
    </row>
    <row r="60" spans="1:9" ht="12" customHeight="1" x14ac:dyDescent="0.15">
      <c r="A60" s="470"/>
      <c r="B60" s="471" t="s">
        <v>634</v>
      </c>
      <c r="C60" s="468">
        <v>0</v>
      </c>
      <c r="D60" s="468">
        <v>0</v>
      </c>
      <c r="E60" s="468">
        <v>0</v>
      </c>
      <c r="F60" s="468">
        <v>0</v>
      </c>
      <c r="G60" s="468">
        <v>0</v>
      </c>
      <c r="H60" s="468">
        <v>0</v>
      </c>
      <c r="I60" s="469">
        <f t="shared" si="0"/>
        <v>0</v>
      </c>
    </row>
    <row r="61" spans="1:9" ht="12" customHeight="1" x14ac:dyDescent="0.15">
      <c r="A61" s="474"/>
      <c r="B61" s="475" t="s">
        <v>635</v>
      </c>
      <c r="C61" s="476">
        <v>1</v>
      </c>
      <c r="D61" s="477">
        <v>1</v>
      </c>
      <c r="E61" s="477">
        <v>0</v>
      </c>
      <c r="F61" s="477">
        <v>0</v>
      </c>
      <c r="G61" s="477">
        <v>0</v>
      </c>
      <c r="H61" s="477">
        <v>0</v>
      </c>
      <c r="I61" s="478">
        <f>SUM(C61:H61)</f>
        <v>2</v>
      </c>
    </row>
    <row r="62" spans="1:9" ht="12" customHeight="1" x14ac:dyDescent="0.15">
      <c r="A62" s="470" t="s">
        <v>636</v>
      </c>
      <c r="B62" s="471" t="s">
        <v>637</v>
      </c>
      <c r="C62" s="468">
        <v>1</v>
      </c>
      <c r="D62" s="479">
        <v>3</v>
      </c>
      <c r="E62" s="479">
        <v>1</v>
      </c>
      <c r="F62" s="468">
        <v>0</v>
      </c>
      <c r="G62" s="468">
        <v>0</v>
      </c>
      <c r="H62" s="479">
        <v>0</v>
      </c>
      <c r="I62" s="480">
        <f t="shared" si="0"/>
        <v>5</v>
      </c>
    </row>
    <row r="63" spans="1:9" ht="12" customHeight="1" x14ac:dyDescent="0.15">
      <c r="A63" s="470"/>
      <c r="B63" s="471" t="s">
        <v>638</v>
      </c>
      <c r="C63" s="468">
        <v>0</v>
      </c>
      <c r="D63" s="468">
        <v>0</v>
      </c>
      <c r="E63" s="468">
        <v>0</v>
      </c>
      <c r="F63" s="468">
        <v>0</v>
      </c>
      <c r="G63" s="468">
        <v>0</v>
      </c>
      <c r="H63" s="468">
        <v>0</v>
      </c>
      <c r="I63" s="469">
        <f t="shared" si="0"/>
        <v>0</v>
      </c>
    </row>
    <row r="64" spans="1:9" ht="12" customHeight="1" x14ac:dyDescent="0.15">
      <c r="A64" s="470"/>
      <c r="B64" s="471" t="s">
        <v>639</v>
      </c>
      <c r="C64" s="468">
        <v>0</v>
      </c>
      <c r="D64" s="468">
        <v>2</v>
      </c>
      <c r="E64" s="468">
        <v>3</v>
      </c>
      <c r="F64" s="468">
        <v>0</v>
      </c>
      <c r="G64" s="468">
        <v>0</v>
      </c>
      <c r="H64" s="468">
        <v>0</v>
      </c>
      <c r="I64" s="469">
        <f t="shared" si="0"/>
        <v>5</v>
      </c>
    </row>
    <row r="65" spans="1:9" ht="12" customHeight="1" x14ac:dyDescent="0.15">
      <c r="A65" s="470"/>
      <c r="B65" s="471" t="s">
        <v>640</v>
      </c>
      <c r="C65" s="468">
        <v>1</v>
      </c>
      <c r="D65" s="468">
        <v>0</v>
      </c>
      <c r="E65" s="468">
        <v>2</v>
      </c>
      <c r="F65" s="468">
        <v>0</v>
      </c>
      <c r="G65" s="468">
        <v>0</v>
      </c>
      <c r="H65" s="468">
        <v>0</v>
      </c>
      <c r="I65" s="469">
        <f t="shared" si="0"/>
        <v>3</v>
      </c>
    </row>
    <row r="66" spans="1:9" ht="12" customHeight="1" x14ac:dyDescent="0.15">
      <c r="A66" s="470"/>
      <c r="B66" s="471" t="s">
        <v>641</v>
      </c>
      <c r="C66" s="481">
        <v>1</v>
      </c>
      <c r="D66" s="468">
        <v>0</v>
      </c>
      <c r="E66" s="468">
        <v>1</v>
      </c>
      <c r="F66" s="468">
        <v>0</v>
      </c>
      <c r="G66" s="468">
        <v>0</v>
      </c>
      <c r="H66" s="468">
        <v>0</v>
      </c>
      <c r="I66" s="469">
        <f t="shared" si="0"/>
        <v>2</v>
      </c>
    </row>
    <row r="67" spans="1:9" ht="12" customHeight="1" x14ac:dyDescent="0.15">
      <c r="A67" s="470" t="s">
        <v>642</v>
      </c>
      <c r="B67" s="471"/>
      <c r="C67" s="468">
        <v>0</v>
      </c>
      <c r="D67" s="468">
        <v>0</v>
      </c>
      <c r="E67" s="468">
        <v>5</v>
      </c>
      <c r="F67" s="468">
        <v>0</v>
      </c>
      <c r="G67" s="468">
        <v>0</v>
      </c>
      <c r="H67" s="468">
        <v>0</v>
      </c>
      <c r="I67" s="469">
        <f t="shared" si="0"/>
        <v>5</v>
      </c>
    </row>
    <row r="68" spans="1:9" ht="12" customHeight="1" x14ac:dyDescent="0.15">
      <c r="A68" s="470" t="s">
        <v>643</v>
      </c>
      <c r="B68" s="471" t="s">
        <v>644</v>
      </c>
      <c r="C68" s="468">
        <v>0</v>
      </c>
      <c r="D68" s="468">
        <v>0</v>
      </c>
      <c r="E68" s="468">
        <v>0</v>
      </c>
      <c r="F68" s="468">
        <v>0</v>
      </c>
      <c r="G68" s="468">
        <v>0</v>
      </c>
      <c r="H68" s="468">
        <v>0</v>
      </c>
      <c r="I68" s="469">
        <f t="shared" si="0"/>
        <v>0</v>
      </c>
    </row>
    <row r="69" spans="1:9" ht="12" customHeight="1" x14ac:dyDescent="0.15">
      <c r="A69" s="470"/>
      <c r="B69" s="471" t="s">
        <v>645</v>
      </c>
      <c r="C69" s="468">
        <v>0</v>
      </c>
      <c r="D69" s="468">
        <v>0</v>
      </c>
      <c r="E69" s="468">
        <v>0</v>
      </c>
      <c r="F69" s="468">
        <v>0</v>
      </c>
      <c r="G69" s="468">
        <v>0</v>
      </c>
      <c r="H69" s="468">
        <v>0</v>
      </c>
      <c r="I69" s="469">
        <f t="shared" si="0"/>
        <v>0</v>
      </c>
    </row>
    <row r="70" spans="1:9" ht="12" customHeight="1" x14ac:dyDescent="0.15">
      <c r="A70" s="470"/>
      <c r="B70" s="471" t="s">
        <v>646</v>
      </c>
      <c r="C70" s="468">
        <v>0</v>
      </c>
      <c r="D70" s="468">
        <v>1</v>
      </c>
      <c r="E70" s="468">
        <v>0</v>
      </c>
      <c r="F70" s="468">
        <v>0</v>
      </c>
      <c r="G70" s="468">
        <v>0</v>
      </c>
      <c r="H70" s="468">
        <v>0</v>
      </c>
      <c r="I70" s="469">
        <f t="shared" si="0"/>
        <v>1</v>
      </c>
    </row>
    <row r="71" spans="1:9" ht="12" customHeight="1" x14ac:dyDescent="0.15">
      <c r="A71" s="470"/>
      <c r="B71" s="471" t="s">
        <v>647</v>
      </c>
      <c r="C71" s="468">
        <v>0</v>
      </c>
      <c r="D71" s="468">
        <v>0</v>
      </c>
      <c r="E71" s="468">
        <v>0</v>
      </c>
      <c r="F71" s="468">
        <v>0</v>
      </c>
      <c r="G71" s="468">
        <v>0</v>
      </c>
      <c r="H71" s="468">
        <v>0</v>
      </c>
      <c r="I71" s="469">
        <f t="shared" ref="I71:I83" si="1">SUM(C71:H71)</f>
        <v>0</v>
      </c>
    </row>
    <row r="72" spans="1:9" ht="12" customHeight="1" x14ac:dyDescent="0.15">
      <c r="A72" s="470" t="s">
        <v>648</v>
      </c>
      <c r="B72" s="471" t="s">
        <v>649</v>
      </c>
      <c r="C72" s="468">
        <v>0</v>
      </c>
      <c r="D72" s="468">
        <v>0</v>
      </c>
      <c r="E72" s="468">
        <v>0</v>
      </c>
      <c r="F72" s="468">
        <v>0</v>
      </c>
      <c r="G72" s="468">
        <v>0</v>
      </c>
      <c r="H72" s="468">
        <v>0</v>
      </c>
      <c r="I72" s="469">
        <f t="shared" si="1"/>
        <v>0</v>
      </c>
    </row>
    <row r="73" spans="1:9" ht="12" customHeight="1" x14ac:dyDescent="0.15">
      <c r="A73" s="470"/>
      <c r="B73" s="471" t="s">
        <v>650</v>
      </c>
      <c r="C73" s="468">
        <v>0</v>
      </c>
      <c r="D73" s="468">
        <v>0</v>
      </c>
      <c r="E73" s="468">
        <v>0</v>
      </c>
      <c r="F73" s="468">
        <v>0</v>
      </c>
      <c r="G73" s="468">
        <v>0</v>
      </c>
      <c r="H73" s="468">
        <v>0</v>
      </c>
      <c r="I73" s="469">
        <f t="shared" si="1"/>
        <v>0</v>
      </c>
    </row>
    <row r="74" spans="1:9" ht="12" customHeight="1" x14ac:dyDescent="0.15">
      <c r="A74" s="470"/>
      <c r="B74" s="471" t="s">
        <v>651</v>
      </c>
      <c r="C74" s="468">
        <v>1</v>
      </c>
      <c r="D74" s="468">
        <v>0</v>
      </c>
      <c r="E74" s="468">
        <v>2</v>
      </c>
      <c r="F74" s="468">
        <v>0</v>
      </c>
      <c r="G74" s="468">
        <v>0</v>
      </c>
      <c r="H74" s="468">
        <v>0</v>
      </c>
      <c r="I74" s="469">
        <f t="shared" si="1"/>
        <v>3</v>
      </c>
    </row>
    <row r="75" spans="1:9" ht="12" customHeight="1" x14ac:dyDescent="0.15">
      <c r="A75" s="470"/>
      <c r="B75" s="471" t="s">
        <v>652</v>
      </c>
      <c r="C75" s="468">
        <v>1</v>
      </c>
      <c r="D75" s="468">
        <v>1</v>
      </c>
      <c r="E75" s="468">
        <v>0</v>
      </c>
      <c r="F75" s="468">
        <v>0</v>
      </c>
      <c r="G75" s="468">
        <v>0</v>
      </c>
      <c r="H75" s="468">
        <v>0</v>
      </c>
      <c r="I75" s="469">
        <f t="shared" si="1"/>
        <v>2</v>
      </c>
    </row>
    <row r="76" spans="1:9" ht="12" customHeight="1" x14ac:dyDescent="0.15">
      <c r="A76" s="470"/>
      <c r="B76" s="471" t="s">
        <v>653</v>
      </c>
      <c r="C76" s="468">
        <v>0</v>
      </c>
      <c r="D76" s="468">
        <v>0</v>
      </c>
      <c r="E76" s="468">
        <v>0</v>
      </c>
      <c r="F76" s="468">
        <v>0</v>
      </c>
      <c r="G76" s="468">
        <v>0</v>
      </c>
      <c r="H76" s="468">
        <v>0</v>
      </c>
      <c r="I76" s="469">
        <f t="shared" si="1"/>
        <v>0</v>
      </c>
    </row>
    <row r="77" spans="1:9" ht="12" customHeight="1" x14ac:dyDescent="0.15">
      <c r="A77" s="482" t="s">
        <v>654</v>
      </c>
      <c r="B77" s="483"/>
      <c r="C77" s="484">
        <v>0</v>
      </c>
      <c r="D77" s="484">
        <v>0</v>
      </c>
      <c r="E77" s="484">
        <v>0</v>
      </c>
      <c r="F77" s="468">
        <v>0</v>
      </c>
      <c r="G77" s="468">
        <v>0</v>
      </c>
      <c r="H77" s="484">
        <v>0</v>
      </c>
      <c r="I77" s="469">
        <f t="shared" si="1"/>
        <v>0</v>
      </c>
    </row>
    <row r="78" spans="1:9" ht="12" customHeight="1" x14ac:dyDescent="0.15">
      <c r="A78" s="482" t="s">
        <v>655</v>
      </c>
      <c r="B78" s="483"/>
      <c r="C78" s="484">
        <v>0</v>
      </c>
      <c r="D78" s="484">
        <v>0</v>
      </c>
      <c r="E78" s="484">
        <v>0</v>
      </c>
      <c r="F78" s="468">
        <v>0</v>
      </c>
      <c r="G78" s="468">
        <v>0</v>
      </c>
      <c r="H78" s="484">
        <v>0</v>
      </c>
      <c r="I78" s="469">
        <f t="shared" si="1"/>
        <v>0</v>
      </c>
    </row>
    <row r="79" spans="1:9" ht="12" customHeight="1" x14ac:dyDescent="0.15">
      <c r="A79" s="482" t="s">
        <v>656</v>
      </c>
      <c r="B79" s="483"/>
      <c r="C79" s="484">
        <v>0</v>
      </c>
      <c r="D79" s="484">
        <v>0</v>
      </c>
      <c r="E79" s="484">
        <v>0</v>
      </c>
      <c r="F79" s="468">
        <v>0</v>
      </c>
      <c r="G79" s="468">
        <v>0</v>
      </c>
      <c r="H79" s="484">
        <v>0</v>
      </c>
      <c r="I79" s="469">
        <f t="shared" si="1"/>
        <v>0</v>
      </c>
    </row>
    <row r="80" spans="1:9" ht="12" customHeight="1" x14ac:dyDescent="0.15">
      <c r="A80" s="482" t="s">
        <v>657</v>
      </c>
      <c r="B80" s="483"/>
      <c r="C80" s="484">
        <v>0</v>
      </c>
      <c r="D80" s="484">
        <v>0</v>
      </c>
      <c r="E80" s="484">
        <v>0</v>
      </c>
      <c r="F80" s="468">
        <v>0</v>
      </c>
      <c r="G80" s="468">
        <v>0</v>
      </c>
      <c r="H80" s="484">
        <v>0</v>
      </c>
      <c r="I80" s="469">
        <f t="shared" si="1"/>
        <v>0</v>
      </c>
    </row>
    <row r="81" spans="1:9" ht="12" customHeight="1" x14ac:dyDescent="0.15">
      <c r="A81" s="482" t="s">
        <v>658</v>
      </c>
      <c r="B81" s="483"/>
      <c r="C81" s="484">
        <v>0</v>
      </c>
      <c r="D81" s="484">
        <v>0</v>
      </c>
      <c r="E81" s="484">
        <v>0</v>
      </c>
      <c r="F81" s="468">
        <v>0</v>
      </c>
      <c r="G81" s="468">
        <v>0</v>
      </c>
      <c r="H81" s="484">
        <v>0</v>
      </c>
      <c r="I81" s="469">
        <f t="shared" si="1"/>
        <v>0</v>
      </c>
    </row>
    <row r="82" spans="1:9" ht="12" customHeight="1" x14ac:dyDescent="0.15">
      <c r="A82" s="482" t="s">
        <v>659</v>
      </c>
      <c r="B82" s="483"/>
      <c r="C82" s="484">
        <v>0</v>
      </c>
      <c r="D82" s="484">
        <v>0</v>
      </c>
      <c r="E82" s="484">
        <v>0</v>
      </c>
      <c r="F82" s="468">
        <v>0</v>
      </c>
      <c r="G82" s="468">
        <v>0</v>
      </c>
      <c r="H82" s="484">
        <v>0</v>
      </c>
      <c r="I82" s="469">
        <f t="shared" si="1"/>
        <v>0</v>
      </c>
    </row>
    <row r="83" spans="1:9" ht="12" customHeight="1" x14ac:dyDescent="0.15">
      <c r="A83" s="482" t="s">
        <v>38</v>
      </c>
      <c r="B83" s="483"/>
      <c r="C83" s="484">
        <v>0</v>
      </c>
      <c r="D83" s="484">
        <v>0</v>
      </c>
      <c r="E83" s="484">
        <v>0</v>
      </c>
      <c r="F83" s="468">
        <v>0</v>
      </c>
      <c r="G83" s="468">
        <v>0</v>
      </c>
      <c r="H83" s="484">
        <v>0</v>
      </c>
      <c r="I83" s="469">
        <f t="shared" si="1"/>
        <v>0</v>
      </c>
    </row>
    <row r="84" spans="1:9" ht="12" customHeight="1" x14ac:dyDescent="0.15">
      <c r="A84" s="485" t="s">
        <v>660</v>
      </c>
      <c r="B84" s="486"/>
      <c r="C84" s="487">
        <f t="shared" ref="C84:I84" si="2">SUM(C7:C83)</f>
        <v>37</v>
      </c>
      <c r="D84" s="487">
        <f t="shared" si="2"/>
        <v>16</v>
      </c>
      <c r="E84" s="487">
        <f t="shared" si="2"/>
        <v>58</v>
      </c>
      <c r="F84" s="487">
        <f t="shared" si="2"/>
        <v>0</v>
      </c>
      <c r="G84" s="487">
        <f t="shared" si="2"/>
        <v>0</v>
      </c>
      <c r="H84" s="487">
        <f t="shared" si="2"/>
        <v>0</v>
      </c>
      <c r="I84" s="487">
        <f t="shared" si="2"/>
        <v>111</v>
      </c>
    </row>
    <row r="85" spans="1:9" ht="15" customHeight="1" x14ac:dyDescent="0.15">
      <c r="A85" s="34"/>
      <c r="B85" s="34"/>
      <c r="C85" s="34"/>
      <c r="D85" s="34"/>
      <c r="E85" s="34"/>
      <c r="F85" s="34"/>
      <c r="G85" s="34"/>
      <c r="H85" s="34"/>
      <c r="I85" s="35" t="s">
        <v>661</v>
      </c>
    </row>
  </sheetData>
  <mergeCells count="2">
    <mergeCell ref="A5:B5"/>
    <mergeCell ref="C5:H5"/>
  </mergeCells>
  <phoneticPr fontId="2"/>
  <hyperlinks>
    <hyperlink ref="A1" location="目次!A1" display="目次へもどる" xr:uid="{F6D930A4-546A-47BE-A9A1-0FD785691447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06A3-602A-41F8-BB07-10D31A1E2F61}">
  <sheetPr codeName="Sheet2"/>
  <dimension ref="A1:P9"/>
  <sheetViews>
    <sheetView zoomScale="110" zoomScaleNormal="110" workbookViewId="0"/>
  </sheetViews>
  <sheetFormatPr defaultColWidth="10" defaultRowHeight="15" customHeight="1" x14ac:dyDescent="0.15"/>
  <cols>
    <col min="1" max="1" width="11.125" style="34" customWidth="1"/>
    <col min="2" max="8" width="4.625" style="34" customWidth="1"/>
    <col min="9" max="9" width="6.625" style="34" customWidth="1"/>
    <col min="10" max="15" width="4.625" style="34" customWidth="1"/>
    <col min="16" max="16" width="6.625" style="34" customWidth="1"/>
    <col min="17" max="16384" width="10" style="34"/>
  </cols>
  <sheetData>
    <row r="1" spans="1:16" ht="15" customHeight="1" x14ac:dyDescent="0.15">
      <c r="A1" s="703" t="s">
        <v>764</v>
      </c>
    </row>
    <row r="3" spans="1:16" ht="15" customHeight="1" x14ac:dyDescent="0.15">
      <c r="A3" s="33" t="s">
        <v>22</v>
      </c>
    </row>
    <row r="4" spans="1:16" ht="15" customHeight="1" x14ac:dyDescent="0.15">
      <c r="B4" s="35"/>
      <c r="C4" s="35"/>
      <c r="P4" s="36" t="s">
        <v>23</v>
      </c>
    </row>
    <row r="5" spans="1:16" ht="90" customHeight="1" x14ac:dyDescent="0.15">
      <c r="A5" s="37" t="s">
        <v>24</v>
      </c>
      <c r="B5" s="38" t="s">
        <v>25</v>
      </c>
      <c r="C5" s="38" t="s">
        <v>26</v>
      </c>
      <c r="D5" s="38" t="s">
        <v>27</v>
      </c>
      <c r="E5" s="38" t="s">
        <v>28</v>
      </c>
      <c r="F5" s="38" t="s">
        <v>29</v>
      </c>
      <c r="G5" s="38" t="s">
        <v>30</v>
      </c>
      <c r="H5" s="38" t="s">
        <v>31</v>
      </c>
      <c r="I5" s="38" t="s">
        <v>32</v>
      </c>
      <c r="J5" s="38" t="s">
        <v>33</v>
      </c>
      <c r="K5" s="38" t="s">
        <v>34</v>
      </c>
      <c r="L5" s="38" t="s">
        <v>35</v>
      </c>
      <c r="M5" s="38" t="s">
        <v>36</v>
      </c>
      <c r="N5" s="38" t="s">
        <v>37</v>
      </c>
      <c r="O5" s="38" t="s">
        <v>38</v>
      </c>
      <c r="P5" s="39" t="s">
        <v>39</v>
      </c>
    </row>
    <row r="6" spans="1:16" ht="15" customHeight="1" x14ac:dyDescent="0.15">
      <c r="A6" s="40" t="s">
        <v>40</v>
      </c>
      <c r="B6" s="41">
        <v>29</v>
      </c>
      <c r="C6" s="42">
        <v>178</v>
      </c>
      <c r="D6" s="42">
        <v>23</v>
      </c>
      <c r="E6" s="42">
        <v>243</v>
      </c>
      <c r="F6" s="42">
        <v>1</v>
      </c>
      <c r="G6" s="42">
        <v>163</v>
      </c>
      <c r="H6" s="42">
        <v>704</v>
      </c>
      <c r="I6" s="42">
        <v>1200</v>
      </c>
      <c r="J6" s="42">
        <v>185</v>
      </c>
      <c r="K6" s="42">
        <v>0</v>
      </c>
      <c r="L6" s="42">
        <v>1</v>
      </c>
      <c r="M6" s="42">
        <v>2</v>
      </c>
      <c r="N6" s="42">
        <v>0</v>
      </c>
      <c r="O6" s="42">
        <v>5</v>
      </c>
      <c r="P6" s="43">
        <f>SUM(B6:O6)</f>
        <v>2734</v>
      </c>
    </row>
    <row r="7" spans="1:16" ht="15" customHeight="1" x14ac:dyDescent="0.15">
      <c r="A7" s="40" t="s">
        <v>41</v>
      </c>
      <c r="B7" s="41">
        <v>27</v>
      </c>
      <c r="C7" s="42">
        <v>148</v>
      </c>
      <c r="D7" s="42">
        <v>28</v>
      </c>
      <c r="E7" s="42">
        <v>258</v>
      </c>
      <c r="F7" s="42">
        <v>2</v>
      </c>
      <c r="G7" s="42">
        <v>145</v>
      </c>
      <c r="H7" s="42">
        <v>656</v>
      </c>
      <c r="I7" s="42">
        <v>1153</v>
      </c>
      <c r="J7" s="42">
        <v>192</v>
      </c>
      <c r="K7" s="42">
        <v>1</v>
      </c>
      <c r="L7" s="42">
        <v>1</v>
      </c>
      <c r="M7" s="42">
        <v>1</v>
      </c>
      <c r="N7" s="42">
        <v>0</v>
      </c>
      <c r="O7" s="42">
        <v>2</v>
      </c>
      <c r="P7" s="43">
        <f>SUM(B7:O7)</f>
        <v>2614</v>
      </c>
    </row>
    <row r="8" spans="1:16" ht="15" customHeight="1" x14ac:dyDescent="0.15">
      <c r="A8" s="44" t="s">
        <v>42</v>
      </c>
      <c r="B8" s="45">
        <v>23</v>
      </c>
      <c r="C8" s="46">
        <v>147</v>
      </c>
      <c r="D8" s="46">
        <v>11</v>
      </c>
      <c r="E8" s="46">
        <v>222</v>
      </c>
      <c r="F8" s="46">
        <v>0</v>
      </c>
      <c r="G8" s="46">
        <v>141</v>
      </c>
      <c r="H8" s="46">
        <v>617</v>
      </c>
      <c r="I8" s="46">
        <v>1108</v>
      </c>
      <c r="J8" s="46">
        <v>147</v>
      </c>
      <c r="K8" s="46">
        <v>0</v>
      </c>
      <c r="L8" s="46">
        <v>1</v>
      </c>
      <c r="M8" s="46">
        <v>0</v>
      </c>
      <c r="N8" s="46">
        <v>0</v>
      </c>
      <c r="O8" s="46">
        <v>2</v>
      </c>
      <c r="P8" s="47">
        <f>SUM(B8:O8)</f>
        <v>2419</v>
      </c>
    </row>
    <row r="9" spans="1:16" ht="15" customHeight="1" x14ac:dyDescent="0.15">
      <c r="P9" s="35" t="s">
        <v>43</v>
      </c>
    </row>
  </sheetData>
  <phoneticPr fontId="2"/>
  <hyperlinks>
    <hyperlink ref="A1" location="目次!A1" display="目次へもどる" xr:uid="{57E4636E-C078-4D25-81B4-C5335F9CB816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53DB-F499-44A8-8FD1-6B9302E16B53}">
  <sheetPr codeName="Sheet29"/>
  <dimension ref="A1:D14"/>
  <sheetViews>
    <sheetView zoomScale="110" zoomScaleNormal="110" workbookViewId="0"/>
  </sheetViews>
  <sheetFormatPr defaultColWidth="9.625" defaultRowHeight="15" customHeight="1" x14ac:dyDescent="0.15"/>
  <cols>
    <col min="1" max="1" width="25.625" style="50" customWidth="1"/>
    <col min="2" max="4" width="20.625" style="50" customWidth="1"/>
    <col min="5" max="16384" width="9.625" style="50"/>
  </cols>
  <sheetData>
    <row r="1" spans="1:4" s="49" customFormat="1" ht="15" customHeight="1" x14ac:dyDescent="0.15">
      <c r="A1" s="704" t="s">
        <v>764</v>
      </c>
    </row>
    <row r="2" spans="1:4" s="49" customFormat="1" ht="15" customHeight="1" x14ac:dyDescent="0.15"/>
    <row r="3" spans="1:4" ht="15" customHeight="1" x14ac:dyDescent="0.15">
      <c r="A3" s="48" t="s">
        <v>662</v>
      </c>
      <c r="B3" s="49"/>
      <c r="C3" s="49"/>
    </row>
    <row r="4" spans="1:4" ht="15" customHeight="1" x14ac:dyDescent="0.15">
      <c r="A4" s="49"/>
      <c r="B4" s="488"/>
      <c r="C4" s="488"/>
      <c r="D4" s="52" t="s">
        <v>264</v>
      </c>
    </row>
    <row r="5" spans="1:4" ht="15" customHeight="1" x14ac:dyDescent="0.15">
      <c r="A5" s="489" t="s">
        <v>663</v>
      </c>
      <c r="B5" s="55" t="s">
        <v>178</v>
      </c>
      <c r="C5" s="55" t="s">
        <v>179</v>
      </c>
      <c r="D5" s="55" t="s">
        <v>180</v>
      </c>
    </row>
    <row r="6" spans="1:4" ht="15" customHeight="1" x14ac:dyDescent="0.15">
      <c r="A6" s="59" t="s">
        <v>664</v>
      </c>
      <c r="B6" s="490">
        <v>1126</v>
      </c>
      <c r="C6" s="490">
        <v>1150</v>
      </c>
      <c r="D6" s="490">
        <v>1056</v>
      </c>
    </row>
    <row r="7" spans="1:4" ht="15" customHeight="1" x14ac:dyDescent="0.15">
      <c r="A7" s="59" t="s">
        <v>665</v>
      </c>
      <c r="B7" s="490">
        <v>53</v>
      </c>
      <c r="C7" s="490">
        <v>35</v>
      </c>
      <c r="D7" s="490">
        <v>41</v>
      </c>
    </row>
    <row r="8" spans="1:4" ht="15" customHeight="1" x14ac:dyDescent="0.15">
      <c r="A8" s="59" t="s">
        <v>666</v>
      </c>
      <c r="B8" s="490">
        <v>488</v>
      </c>
      <c r="C8" s="490">
        <v>470</v>
      </c>
      <c r="D8" s="490">
        <v>511</v>
      </c>
    </row>
    <row r="9" spans="1:4" ht="15" customHeight="1" x14ac:dyDescent="0.15">
      <c r="A9" s="59" t="s">
        <v>667</v>
      </c>
      <c r="B9" s="490">
        <v>16</v>
      </c>
      <c r="C9" s="490">
        <v>9</v>
      </c>
      <c r="D9" s="490">
        <v>16</v>
      </c>
    </row>
    <row r="10" spans="1:4" ht="15" customHeight="1" x14ac:dyDescent="0.15">
      <c r="A10" s="59" t="s">
        <v>668</v>
      </c>
      <c r="B10" s="490">
        <v>66</v>
      </c>
      <c r="C10" s="490">
        <v>66</v>
      </c>
      <c r="D10" s="490">
        <v>66</v>
      </c>
    </row>
    <row r="11" spans="1:4" ht="15" customHeight="1" x14ac:dyDescent="0.15">
      <c r="A11" s="59" t="s">
        <v>669</v>
      </c>
      <c r="B11" s="490">
        <v>73</v>
      </c>
      <c r="C11" s="490">
        <v>74</v>
      </c>
      <c r="D11" s="490">
        <v>76</v>
      </c>
    </row>
    <row r="12" spans="1:4" ht="15" customHeight="1" x14ac:dyDescent="0.15">
      <c r="A12" s="59" t="s">
        <v>670</v>
      </c>
      <c r="B12" s="490">
        <v>12</v>
      </c>
      <c r="C12" s="490">
        <v>4</v>
      </c>
      <c r="D12" s="490">
        <v>5</v>
      </c>
    </row>
    <row r="13" spans="1:4" ht="15" customHeight="1" x14ac:dyDescent="0.15">
      <c r="A13" s="491" t="s">
        <v>671</v>
      </c>
      <c r="B13" s="492">
        <v>32</v>
      </c>
      <c r="C13" s="492">
        <v>23</v>
      </c>
      <c r="D13" s="492">
        <v>38</v>
      </c>
    </row>
    <row r="14" spans="1:4" ht="15" customHeight="1" x14ac:dyDescent="0.15">
      <c r="A14" s="49"/>
      <c r="B14" s="68"/>
      <c r="C14" s="68"/>
      <c r="D14" s="68" t="s">
        <v>43</v>
      </c>
    </row>
  </sheetData>
  <phoneticPr fontId="2"/>
  <hyperlinks>
    <hyperlink ref="A1" location="目次!A1" display="目次へもどる" xr:uid="{7A03C0DF-BF19-4230-9FCE-B45D34A9F8AC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CF75F-38AA-401B-9A90-D119B129049A}">
  <sheetPr codeName="Sheet30"/>
  <dimension ref="A1:J258"/>
  <sheetViews>
    <sheetView zoomScale="110" zoomScaleNormal="110" workbookViewId="0"/>
  </sheetViews>
  <sheetFormatPr defaultColWidth="9.625" defaultRowHeight="15" customHeight="1" x14ac:dyDescent="0.15"/>
  <cols>
    <col min="1" max="2" width="13.125" style="493" customWidth="1"/>
    <col min="3" max="5" width="20.625" style="493" customWidth="1"/>
    <col min="6" max="6" width="5.5" style="493" customWidth="1"/>
    <col min="7" max="16384" width="9.625" style="493"/>
  </cols>
  <sheetData>
    <row r="1" spans="1:10" ht="15" customHeight="1" x14ac:dyDescent="0.15">
      <c r="A1" s="704" t="s">
        <v>764</v>
      </c>
    </row>
    <row r="3" spans="1:10" ht="15" customHeight="1" x14ac:dyDescent="0.15">
      <c r="A3" s="48" t="s">
        <v>672</v>
      </c>
    </row>
    <row r="4" spans="1:10" s="49" customFormat="1" ht="15" customHeight="1" x14ac:dyDescent="0.15">
      <c r="C4" s="68"/>
      <c r="D4" s="68"/>
      <c r="E4" s="494" t="s">
        <v>264</v>
      </c>
      <c r="F4" s="494"/>
    </row>
    <row r="5" spans="1:10" s="497" customFormat="1" ht="15" customHeight="1" x14ac:dyDescent="0.15">
      <c r="A5" s="668" t="s">
        <v>673</v>
      </c>
      <c r="B5" s="669"/>
      <c r="C5" s="495" t="s">
        <v>674</v>
      </c>
      <c r="D5" s="495" t="s">
        <v>675</v>
      </c>
      <c r="E5" s="495" t="s">
        <v>676</v>
      </c>
      <c r="F5" s="496"/>
    </row>
    <row r="6" spans="1:10" s="49" customFormat="1" ht="15" customHeight="1" x14ac:dyDescent="0.15">
      <c r="A6" s="670" t="s">
        <v>677</v>
      </c>
      <c r="B6" s="498" t="s">
        <v>328</v>
      </c>
      <c r="C6" s="224">
        <v>614</v>
      </c>
      <c r="D6" s="224">
        <v>557</v>
      </c>
      <c r="E6" s="224">
        <v>564</v>
      </c>
      <c r="F6" s="499"/>
      <c r="G6" s="500"/>
      <c r="H6" s="500"/>
      <c r="I6" s="500"/>
      <c r="J6" s="500"/>
    </row>
    <row r="7" spans="1:10" s="49" customFormat="1" ht="15" customHeight="1" x14ac:dyDescent="0.15">
      <c r="A7" s="671"/>
      <c r="B7" s="498" t="s">
        <v>329</v>
      </c>
      <c r="C7" s="224">
        <v>1016</v>
      </c>
      <c r="D7" s="224">
        <v>1063</v>
      </c>
      <c r="E7" s="224">
        <v>1003</v>
      </c>
      <c r="F7" s="499"/>
      <c r="G7" s="500"/>
    </row>
    <row r="8" spans="1:10" s="49" customFormat="1" ht="15" customHeight="1" x14ac:dyDescent="0.15">
      <c r="A8" s="672" t="s">
        <v>678</v>
      </c>
      <c r="B8" s="501" t="s">
        <v>679</v>
      </c>
      <c r="C8" s="502">
        <v>801</v>
      </c>
      <c r="D8" s="502">
        <v>801</v>
      </c>
      <c r="E8" s="502">
        <v>864</v>
      </c>
      <c r="F8" s="499"/>
      <c r="G8" s="500"/>
    </row>
    <row r="9" spans="1:10" s="49" customFormat="1" ht="15" customHeight="1" x14ac:dyDescent="0.15">
      <c r="A9" s="673"/>
      <c r="B9" s="498" t="s">
        <v>680</v>
      </c>
      <c r="C9" s="224">
        <v>829</v>
      </c>
      <c r="D9" s="224">
        <v>819</v>
      </c>
      <c r="E9" s="224">
        <v>703</v>
      </c>
      <c r="F9" s="224"/>
      <c r="G9" s="500"/>
    </row>
    <row r="10" spans="1:10" s="49" customFormat="1" ht="15" customHeight="1" x14ac:dyDescent="0.15">
      <c r="A10" s="674"/>
      <c r="B10" s="503" t="s">
        <v>681</v>
      </c>
      <c r="C10" s="504" t="s">
        <v>682</v>
      </c>
      <c r="D10" s="504">
        <v>0</v>
      </c>
      <c r="E10" s="504">
        <v>0</v>
      </c>
      <c r="F10" s="505"/>
    </row>
    <row r="11" spans="1:10" s="49" customFormat="1" ht="15" customHeight="1" x14ac:dyDescent="0.15">
      <c r="A11" s="672" t="s">
        <v>683</v>
      </c>
      <c r="B11" s="501" t="s">
        <v>684</v>
      </c>
      <c r="C11" s="502">
        <v>1</v>
      </c>
      <c r="D11" s="502">
        <v>0</v>
      </c>
      <c r="E11" s="502">
        <v>2</v>
      </c>
      <c r="F11" s="224"/>
    </row>
    <row r="12" spans="1:10" s="49" customFormat="1" ht="15" customHeight="1" x14ac:dyDescent="0.15">
      <c r="A12" s="673"/>
      <c r="B12" s="498" t="s">
        <v>685</v>
      </c>
      <c r="C12" s="224">
        <v>0</v>
      </c>
      <c r="D12" s="224">
        <v>0</v>
      </c>
      <c r="E12" s="224">
        <v>1</v>
      </c>
      <c r="F12" s="224"/>
    </row>
    <row r="13" spans="1:10" s="49" customFormat="1" ht="15" customHeight="1" x14ac:dyDescent="0.15">
      <c r="A13" s="673"/>
      <c r="B13" s="498" t="s">
        <v>686</v>
      </c>
      <c r="C13" s="506">
        <v>0</v>
      </c>
      <c r="D13" s="506">
        <v>0</v>
      </c>
      <c r="E13" s="506">
        <v>0</v>
      </c>
      <c r="F13" s="506"/>
    </row>
    <row r="14" spans="1:10" s="49" customFormat="1" ht="15" customHeight="1" x14ac:dyDescent="0.15">
      <c r="A14" s="673"/>
      <c r="B14" s="498" t="s">
        <v>687</v>
      </c>
      <c r="C14" s="506">
        <v>0</v>
      </c>
      <c r="D14" s="506">
        <v>0</v>
      </c>
      <c r="E14" s="506">
        <v>0</v>
      </c>
      <c r="F14" s="506"/>
    </row>
    <row r="15" spans="1:10" s="49" customFormat="1" ht="15" customHeight="1" x14ac:dyDescent="0.15">
      <c r="A15" s="673"/>
      <c r="B15" s="498" t="s">
        <v>688</v>
      </c>
      <c r="C15" s="224">
        <v>1629</v>
      </c>
      <c r="D15" s="224">
        <v>1620</v>
      </c>
      <c r="E15" s="224">
        <v>1564</v>
      </c>
      <c r="F15" s="499"/>
      <c r="G15" s="500"/>
      <c r="H15" s="500"/>
      <c r="I15" s="500"/>
      <c r="J15" s="500"/>
    </row>
    <row r="16" spans="1:10" s="49" customFormat="1" ht="15" customHeight="1" x14ac:dyDescent="0.15">
      <c r="A16" s="674"/>
      <c r="B16" s="503" t="s">
        <v>689</v>
      </c>
      <c r="C16" s="507">
        <v>0</v>
      </c>
      <c r="D16" s="507">
        <v>0</v>
      </c>
      <c r="E16" s="507">
        <v>0</v>
      </c>
      <c r="F16" s="506"/>
    </row>
    <row r="17" spans="1:7" s="49" customFormat="1" ht="15" customHeight="1" x14ac:dyDescent="0.15">
      <c r="A17" s="673" t="s">
        <v>690</v>
      </c>
      <c r="B17" s="498" t="s">
        <v>691</v>
      </c>
      <c r="C17" s="224">
        <v>1</v>
      </c>
      <c r="D17" s="224">
        <v>0</v>
      </c>
      <c r="E17" s="224">
        <v>3</v>
      </c>
      <c r="F17" s="224"/>
    </row>
    <row r="18" spans="1:7" s="49" customFormat="1" ht="15" customHeight="1" x14ac:dyDescent="0.15">
      <c r="A18" s="673"/>
      <c r="B18" s="498" t="s">
        <v>692</v>
      </c>
      <c r="C18" s="224">
        <v>0</v>
      </c>
      <c r="D18" s="224">
        <v>0</v>
      </c>
      <c r="E18" s="224">
        <v>1</v>
      </c>
      <c r="F18" s="224"/>
    </row>
    <row r="19" spans="1:7" s="49" customFormat="1" ht="15" customHeight="1" x14ac:dyDescent="0.15">
      <c r="A19" s="675"/>
      <c r="B19" s="498" t="s">
        <v>693</v>
      </c>
      <c r="C19" s="224">
        <v>1629</v>
      </c>
      <c r="D19" s="224">
        <v>1620</v>
      </c>
      <c r="E19" s="224">
        <v>1563</v>
      </c>
      <c r="F19" s="499"/>
      <c r="G19" s="500"/>
    </row>
    <row r="20" spans="1:7" s="49" customFormat="1" ht="15" customHeight="1" x14ac:dyDescent="0.15">
      <c r="A20" s="676" t="s">
        <v>694</v>
      </c>
      <c r="B20" s="677"/>
      <c r="C20" s="508">
        <f>SUM(C6:C7)</f>
        <v>1630</v>
      </c>
      <c r="D20" s="508">
        <f>SUM(D6:D7)</f>
        <v>1620</v>
      </c>
      <c r="E20" s="508">
        <f>SUM(E6:E7)</f>
        <v>1567</v>
      </c>
      <c r="F20" s="509"/>
    </row>
    <row r="21" spans="1:7" s="49" customFormat="1" ht="15" customHeight="1" x14ac:dyDescent="0.15">
      <c r="C21" s="68"/>
      <c r="D21" s="68"/>
      <c r="E21" s="68" t="s">
        <v>43</v>
      </c>
      <c r="F21" s="68"/>
    </row>
    <row r="258" spans="4:4" ht="15" customHeight="1" x14ac:dyDescent="0.15">
      <c r="D258" s="510">
        <v>44943</v>
      </c>
    </row>
  </sheetData>
  <mergeCells count="6">
    <mergeCell ref="A20:B20"/>
    <mergeCell ref="A5:B5"/>
    <mergeCell ref="A6:A7"/>
    <mergeCell ref="A8:A10"/>
    <mergeCell ref="A11:A16"/>
    <mergeCell ref="A17:A19"/>
  </mergeCells>
  <phoneticPr fontId="2"/>
  <hyperlinks>
    <hyperlink ref="A1" location="目次!A1" display="目次へもどる" xr:uid="{575FAA15-EB7C-4E1B-9F20-D1A565CCF6A8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936C-A3F3-42C2-AAEE-40CBB9AF3512}">
  <sheetPr codeName="Sheet31"/>
  <dimension ref="A1:F43"/>
  <sheetViews>
    <sheetView topLeftCell="A10" zoomScale="110" zoomScaleNormal="110" workbookViewId="0"/>
  </sheetViews>
  <sheetFormatPr defaultColWidth="23.5" defaultRowHeight="15" customHeight="1" x14ac:dyDescent="0.15"/>
  <cols>
    <col min="1" max="1" width="5.125" style="493" customWidth="1"/>
    <col min="2" max="2" width="21.125" style="493" customWidth="1"/>
    <col min="3" max="5" width="12.625" style="493" customWidth="1"/>
    <col min="6" max="6" width="22.625" style="493" customWidth="1"/>
    <col min="7" max="16384" width="23.5" style="493"/>
  </cols>
  <sheetData>
    <row r="1" spans="1:6" ht="15" customHeight="1" x14ac:dyDescent="0.15">
      <c r="A1" s="704" t="s">
        <v>764</v>
      </c>
    </row>
    <row r="3" spans="1:6" ht="15" customHeight="1" x14ac:dyDescent="0.15">
      <c r="A3" s="48" t="s">
        <v>695</v>
      </c>
    </row>
    <row r="4" spans="1:6" s="49" customFormat="1" ht="15" customHeight="1" x14ac:dyDescent="0.15">
      <c r="B4" s="511"/>
      <c r="C4" s="512"/>
      <c r="D4" s="512"/>
      <c r="E4" s="513"/>
      <c r="F4" s="513" t="s">
        <v>264</v>
      </c>
    </row>
    <row r="5" spans="1:6" s="49" customFormat="1" ht="15" customHeight="1" x14ac:dyDescent="0.15">
      <c r="A5" s="689" t="s">
        <v>696</v>
      </c>
      <c r="B5" s="690"/>
      <c r="C5" s="55" t="s">
        <v>697</v>
      </c>
      <c r="D5" s="55" t="s">
        <v>698</v>
      </c>
      <c r="E5" s="55" t="s">
        <v>699</v>
      </c>
      <c r="F5" s="55" t="s">
        <v>700</v>
      </c>
    </row>
    <row r="6" spans="1:6" s="49" customFormat="1" ht="15" customHeight="1" x14ac:dyDescent="0.15">
      <c r="A6" s="691" t="s">
        <v>701</v>
      </c>
      <c r="B6" s="59" t="s">
        <v>702</v>
      </c>
      <c r="C6" s="490">
        <v>2880</v>
      </c>
      <c r="D6" s="490">
        <v>2590</v>
      </c>
      <c r="E6" s="490">
        <v>2489</v>
      </c>
      <c r="F6" s="692" t="s">
        <v>703</v>
      </c>
    </row>
    <row r="7" spans="1:6" s="49" customFormat="1" ht="15" customHeight="1" x14ac:dyDescent="0.15">
      <c r="A7" s="679"/>
      <c r="B7" s="59" t="s">
        <v>704</v>
      </c>
      <c r="C7" s="490">
        <v>4290</v>
      </c>
      <c r="D7" s="490">
        <v>4248</v>
      </c>
      <c r="E7" s="490">
        <v>4495</v>
      </c>
      <c r="F7" s="682"/>
    </row>
    <row r="8" spans="1:6" s="49" customFormat="1" ht="15" customHeight="1" x14ac:dyDescent="0.15">
      <c r="A8" s="679"/>
      <c r="B8" s="59" t="s">
        <v>705</v>
      </c>
      <c r="C8" s="490">
        <v>2652</v>
      </c>
      <c r="D8" s="490">
        <v>2822</v>
      </c>
      <c r="E8" s="490">
        <v>2907</v>
      </c>
      <c r="F8" s="682"/>
    </row>
    <row r="9" spans="1:6" s="49" customFormat="1" ht="15" customHeight="1" x14ac:dyDescent="0.15">
      <c r="A9" s="679"/>
      <c r="B9" s="59" t="s">
        <v>706</v>
      </c>
      <c r="C9" s="490">
        <v>728</v>
      </c>
      <c r="D9" s="490">
        <v>742</v>
      </c>
      <c r="E9" s="490">
        <v>798</v>
      </c>
      <c r="F9" s="682"/>
    </row>
    <row r="10" spans="1:6" s="49" customFormat="1" ht="15" customHeight="1" x14ac:dyDescent="0.15">
      <c r="A10" s="679"/>
      <c r="B10" s="59" t="s">
        <v>707</v>
      </c>
      <c r="C10" s="490">
        <v>1895</v>
      </c>
      <c r="D10" s="490">
        <v>1780</v>
      </c>
      <c r="E10" s="490">
        <v>1398</v>
      </c>
      <c r="F10" s="682"/>
    </row>
    <row r="11" spans="1:6" s="49" customFormat="1" ht="15" customHeight="1" x14ac:dyDescent="0.15">
      <c r="A11" s="679"/>
      <c r="B11" s="59" t="s">
        <v>708</v>
      </c>
      <c r="C11" s="490">
        <v>1759</v>
      </c>
      <c r="D11" s="490">
        <v>1800</v>
      </c>
      <c r="E11" s="490">
        <v>1775</v>
      </c>
      <c r="F11" s="682"/>
    </row>
    <row r="12" spans="1:6" s="49" customFormat="1" ht="15" customHeight="1" x14ac:dyDescent="0.15">
      <c r="A12" s="693" t="s">
        <v>709</v>
      </c>
      <c r="B12" s="514" t="s">
        <v>710</v>
      </c>
      <c r="C12" s="502">
        <v>11037</v>
      </c>
      <c r="D12" s="502">
        <v>11105</v>
      </c>
      <c r="E12" s="502">
        <v>11640</v>
      </c>
      <c r="F12" s="681" t="s">
        <v>711</v>
      </c>
    </row>
    <row r="13" spans="1:6" s="49" customFormat="1" ht="15" customHeight="1" x14ac:dyDescent="0.15">
      <c r="A13" s="684"/>
      <c r="B13" s="59" t="s">
        <v>712</v>
      </c>
      <c r="C13" s="224">
        <v>10152</v>
      </c>
      <c r="D13" s="224">
        <v>10033</v>
      </c>
      <c r="E13" s="224">
        <v>10327</v>
      </c>
      <c r="F13" s="682"/>
    </row>
    <row r="14" spans="1:6" s="49" customFormat="1" ht="15" customHeight="1" x14ac:dyDescent="0.15">
      <c r="A14" s="684"/>
      <c r="B14" s="59" t="s">
        <v>713</v>
      </c>
      <c r="C14" s="224">
        <v>5055</v>
      </c>
      <c r="D14" s="224">
        <v>4908</v>
      </c>
      <c r="E14" s="224">
        <v>4830</v>
      </c>
      <c r="F14" s="682"/>
    </row>
    <row r="15" spans="1:6" s="49" customFormat="1" ht="15" customHeight="1" x14ac:dyDescent="0.15">
      <c r="A15" s="684"/>
      <c r="B15" s="515" t="s">
        <v>702</v>
      </c>
      <c r="C15" s="224">
        <v>2305</v>
      </c>
      <c r="D15" s="224">
        <v>1945</v>
      </c>
      <c r="E15" s="224">
        <v>1934</v>
      </c>
      <c r="F15" s="682"/>
    </row>
    <row r="16" spans="1:6" s="49" customFormat="1" ht="15" customHeight="1" x14ac:dyDescent="0.15">
      <c r="A16" s="684"/>
      <c r="B16" s="59" t="s">
        <v>704</v>
      </c>
      <c r="C16" s="224">
        <v>3505</v>
      </c>
      <c r="D16" s="224">
        <v>3333</v>
      </c>
      <c r="E16" s="224">
        <v>3485</v>
      </c>
      <c r="F16" s="682"/>
    </row>
    <row r="17" spans="1:6" s="49" customFormat="1" ht="15" customHeight="1" x14ac:dyDescent="0.15">
      <c r="A17" s="694"/>
      <c r="B17" s="516" t="s">
        <v>689</v>
      </c>
      <c r="C17" s="517">
        <v>5280</v>
      </c>
      <c r="D17" s="517">
        <v>4974</v>
      </c>
      <c r="E17" s="517">
        <v>4678</v>
      </c>
      <c r="F17" s="683"/>
    </row>
    <row r="18" spans="1:6" s="49" customFormat="1" ht="15" customHeight="1" x14ac:dyDescent="0.15">
      <c r="A18" s="684" t="s">
        <v>714</v>
      </c>
      <c r="B18" s="515" t="s">
        <v>715</v>
      </c>
      <c r="C18" s="224">
        <v>11275</v>
      </c>
      <c r="D18" s="224">
        <v>10986</v>
      </c>
      <c r="E18" s="224">
        <v>11088</v>
      </c>
      <c r="F18" s="695"/>
    </row>
    <row r="19" spans="1:6" s="49" customFormat="1" ht="15" customHeight="1" x14ac:dyDescent="0.15">
      <c r="A19" s="684"/>
      <c r="B19" s="59" t="s">
        <v>716</v>
      </c>
      <c r="C19" s="224">
        <v>3324</v>
      </c>
      <c r="D19" s="224">
        <v>2967</v>
      </c>
      <c r="E19" s="224">
        <v>2927</v>
      </c>
      <c r="F19" s="695"/>
    </row>
    <row r="20" spans="1:6" s="49" customFormat="1" ht="15" customHeight="1" x14ac:dyDescent="0.15">
      <c r="A20" s="684"/>
      <c r="B20" s="59" t="s">
        <v>717</v>
      </c>
      <c r="C20" s="224">
        <v>8155</v>
      </c>
      <c r="D20" s="224">
        <v>8022</v>
      </c>
      <c r="E20" s="224">
        <v>8097</v>
      </c>
      <c r="F20" s="695"/>
    </row>
    <row r="21" spans="1:6" s="49" customFormat="1" ht="15" customHeight="1" x14ac:dyDescent="0.15">
      <c r="A21" s="678" t="s">
        <v>718</v>
      </c>
      <c r="B21" s="514" t="s">
        <v>719</v>
      </c>
      <c r="C21" s="502">
        <v>54239</v>
      </c>
      <c r="D21" s="502">
        <v>60454</v>
      </c>
      <c r="E21" s="502">
        <v>75604</v>
      </c>
      <c r="F21" s="681" t="s">
        <v>720</v>
      </c>
    </row>
    <row r="22" spans="1:6" s="49" customFormat="1" ht="15" customHeight="1" x14ac:dyDescent="0.15">
      <c r="A22" s="679"/>
      <c r="B22" s="59"/>
      <c r="C22" s="518">
        <v>70355</v>
      </c>
      <c r="D22" s="518">
        <v>77006</v>
      </c>
      <c r="E22" s="518">
        <v>92258</v>
      </c>
      <c r="F22" s="682"/>
    </row>
    <row r="23" spans="1:6" s="49" customFormat="1" ht="15" customHeight="1" x14ac:dyDescent="0.15">
      <c r="A23" s="679"/>
      <c r="B23" s="59" t="s">
        <v>721</v>
      </c>
      <c r="C23" s="224">
        <v>164737</v>
      </c>
      <c r="D23" s="224">
        <v>157366</v>
      </c>
      <c r="E23" s="224">
        <v>155829</v>
      </c>
      <c r="F23" s="682"/>
    </row>
    <row r="24" spans="1:6" s="49" customFormat="1" ht="15" customHeight="1" x14ac:dyDescent="0.15">
      <c r="A24" s="679"/>
      <c r="B24" s="59"/>
      <c r="C24" s="518">
        <v>172893</v>
      </c>
      <c r="D24" s="518">
        <v>165890</v>
      </c>
      <c r="E24" s="518">
        <v>163220</v>
      </c>
      <c r="F24" s="682"/>
    </row>
    <row r="25" spans="1:6" s="49" customFormat="1" ht="15" customHeight="1" x14ac:dyDescent="0.15">
      <c r="A25" s="679"/>
      <c r="B25" s="59" t="s">
        <v>722</v>
      </c>
      <c r="C25" s="224">
        <v>89693</v>
      </c>
      <c r="D25" s="224">
        <v>92266</v>
      </c>
      <c r="E25" s="224">
        <v>90913</v>
      </c>
      <c r="F25" s="682"/>
    </row>
    <row r="26" spans="1:6" s="49" customFormat="1" ht="15" customHeight="1" x14ac:dyDescent="0.15">
      <c r="A26" s="679"/>
      <c r="B26" s="59"/>
      <c r="C26" s="518">
        <v>89720</v>
      </c>
      <c r="D26" s="518">
        <v>92289</v>
      </c>
      <c r="E26" s="518">
        <v>90935</v>
      </c>
      <c r="F26" s="682"/>
    </row>
    <row r="27" spans="1:6" s="49" customFormat="1" ht="15" customHeight="1" x14ac:dyDescent="0.15">
      <c r="A27" s="679"/>
      <c r="B27" s="59" t="s">
        <v>708</v>
      </c>
      <c r="C27" s="505">
        <v>11628</v>
      </c>
      <c r="D27" s="505">
        <v>11349</v>
      </c>
      <c r="E27" s="505">
        <v>11434</v>
      </c>
      <c r="F27" s="682"/>
    </row>
    <row r="28" spans="1:6" s="49" customFormat="1" ht="15" customHeight="1" x14ac:dyDescent="0.15">
      <c r="A28" s="680"/>
      <c r="B28" s="519"/>
      <c r="C28" s="520">
        <v>19741</v>
      </c>
      <c r="D28" s="520">
        <v>18760</v>
      </c>
      <c r="E28" s="520">
        <v>18850</v>
      </c>
      <c r="F28" s="683"/>
    </row>
    <row r="29" spans="1:6" s="49" customFormat="1" ht="15" customHeight="1" x14ac:dyDescent="0.15">
      <c r="A29" s="684" t="s">
        <v>723</v>
      </c>
      <c r="B29" s="64" t="s">
        <v>724</v>
      </c>
      <c r="C29" s="521">
        <v>67180</v>
      </c>
      <c r="D29" s="521">
        <v>44129</v>
      </c>
      <c r="E29" s="521">
        <v>18856</v>
      </c>
      <c r="F29" s="686"/>
    </row>
    <row r="30" spans="1:6" s="49" customFormat="1" ht="15" customHeight="1" x14ac:dyDescent="0.15">
      <c r="A30" s="684"/>
      <c r="B30" s="64" t="s">
        <v>725</v>
      </c>
      <c r="C30" s="521">
        <v>1876</v>
      </c>
      <c r="D30" s="521">
        <v>2513</v>
      </c>
      <c r="E30" s="521">
        <v>6069</v>
      </c>
      <c r="F30" s="686"/>
    </row>
    <row r="31" spans="1:6" s="49" customFormat="1" ht="15" customHeight="1" x14ac:dyDescent="0.15">
      <c r="A31" s="685"/>
      <c r="B31" s="64" t="s">
        <v>726</v>
      </c>
      <c r="C31" s="521">
        <v>17003</v>
      </c>
      <c r="D31" s="521">
        <v>18824</v>
      </c>
      <c r="E31" s="521">
        <v>34793</v>
      </c>
      <c r="F31" s="686"/>
    </row>
    <row r="32" spans="1:6" s="49" customFormat="1" ht="15" customHeight="1" x14ac:dyDescent="0.15">
      <c r="A32" s="522"/>
      <c r="B32" s="523" t="s">
        <v>727</v>
      </c>
      <c r="C32" s="524">
        <f>SUM(C6:C20)+C21+C23+C25+C27+C29+C30+C31</f>
        <v>480648</v>
      </c>
      <c r="D32" s="524">
        <f>SUM(D6:D20)+D21+D23+D25+D27+D29+D30+D31</f>
        <v>459156</v>
      </c>
      <c r="E32" s="525">
        <f>SUM(E6:E20)+E21+E23+E25+E27+E29+E30+E31</f>
        <v>466366</v>
      </c>
      <c r="F32" s="522"/>
    </row>
    <row r="33" spans="1:6" s="49" customFormat="1" ht="15" customHeight="1" thickBot="1" x14ac:dyDescent="0.2">
      <c r="A33" s="526"/>
      <c r="B33" s="527"/>
      <c r="C33" s="528">
        <f>SUM(C6:C20)+C22+C24+C26+C28+C29+C30+C31</f>
        <v>513060</v>
      </c>
      <c r="D33" s="528">
        <f>SUM(D6:D20)+D22+D24+D26+D28+D29+D30+D31</f>
        <v>491666</v>
      </c>
      <c r="E33" s="528">
        <f>SUM(E6:E20)+E22+E24+E26+E28+E29+E30+E31</f>
        <v>497849</v>
      </c>
      <c r="F33" s="529"/>
    </row>
    <row r="34" spans="1:6" s="49" customFormat="1" ht="15" customHeight="1" thickTop="1" x14ac:dyDescent="0.15">
      <c r="A34" s="687" t="s">
        <v>728</v>
      </c>
      <c r="B34" s="59" t="s">
        <v>729</v>
      </c>
      <c r="C34" s="224">
        <v>5321</v>
      </c>
      <c r="D34" s="224">
        <v>5286</v>
      </c>
      <c r="E34" s="530">
        <v>5579</v>
      </c>
      <c r="F34" s="51"/>
    </row>
    <row r="35" spans="1:6" s="49" customFormat="1" ht="15" customHeight="1" x14ac:dyDescent="0.15">
      <c r="A35" s="688"/>
      <c r="B35" s="491" t="s">
        <v>730</v>
      </c>
      <c r="C35" s="492">
        <v>996</v>
      </c>
      <c r="D35" s="492">
        <v>1017</v>
      </c>
      <c r="E35" s="531">
        <v>996</v>
      </c>
      <c r="F35" s="511"/>
    </row>
    <row r="36" spans="1:6" s="49" customFormat="1" ht="15" customHeight="1" x14ac:dyDescent="0.15">
      <c r="A36" s="49" t="s">
        <v>731</v>
      </c>
      <c r="C36" s="68"/>
      <c r="D36" s="68"/>
    </row>
    <row r="37" spans="1:6" s="49" customFormat="1" ht="15" customHeight="1" x14ac:dyDescent="0.15">
      <c r="A37" s="49" t="s">
        <v>732</v>
      </c>
      <c r="C37" s="68"/>
      <c r="D37" s="68"/>
    </row>
    <row r="38" spans="1:6" s="49" customFormat="1" ht="15" customHeight="1" x14ac:dyDescent="0.15">
      <c r="A38" s="49" t="s">
        <v>733</v>
      </c>
      <c r="C38" s="493"/>
      <c r="D38" s="493"/>
      <c r="E38" s="493"/>
      <c r="F38" s="493"/>
    </row>
    <row r="39" spans="1:6" ht="15" customHeight="1" x14ac:dyDescent="0.15">
      <c r="A39" s="49" t="s">
        <v>734</v>
      </c>
      <c r="B39" s="49"/>
      <c r="C39" s="49"/>
      <c r="D39" s="49"/>
      <c r="E39" s="49"/>
      <c r="F39" s="49"/>
    </row>
    <row r="40" spans="1:6" ht="15" customHeight="1" x14ac:dyDescent="0.15">
      <c r="A40" s="49" t="s">
        <v>735</v>
      </c>
    </row>
    <row r="41" spans="1:6" ht="15" customHeight="1" x14ac:dyDescent="0.15">
      <c r="F41" s="68" t="s">
        <v>736</v>
      </c>
    </row>
    <row r="43" spans="1:6" ht="15" customHeight="1" x14ac:dyDescent="0.15">
      <c r="F43" s="68"/>
    </row>
  </sheetData>
  <mergeCells count="12">
    <mergeCell ref="A18:A20"/>
    <mergeCell ref="F18:F20"/>
    <mergeCell ref="A5:B5"/>
    <mergeCell ref="A6:A11"/>
    <mergeCell ref="F6:F11"/>
    <mergeCell ref="A12:A17"/>
    <mergeCell ref="F12:F17"/>
    <mergeCell ref="A21:A28"/>
    <mergeCell ref="F21:F28"/>
    <mergeCell ref="A29:A31"/>
    <mergeCell ref="F29:F31"/>
    <mergeCell ref="A34:A35"/>
  </mergeCells>
  <phoneticPr fontId="2"/>
  <hyperlinks>
    <hyperlink ref="A1" location="目次!A1" display="目次へもどる" xr:uid="{142BB767-FDBF-4185-A508-3474AD1558B8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ED40-8827-4C1D-9A06-A25B5BCF5398}">
  <sheetPr codeName="Sheet32"/>
  <dimension ref="A1:G11"/>
  <sheetViews>
    <sheetView zoomScale="110" zoomScaleNormal="110" workbookViewId="0"/>
  </sheetViews>
  <sheetFormatPr defaultColWidth="9.875" defaultRowHeight="15" customHeight="1" x14ac:dyDescent="0.15"/>
  <cols>
    <col min="1" max="1" width="11.125" style="493" customWidth="1"/>
    <col min="2" max="7" width="12.625" style="493" customWidth="1"/>
    <col min="8" max="16384" width="9.875" style="493"/>
  </cols>
  <sheetData>
    <row r="1" spans="1:7" ht="15" customHeight="1" x14ac:dyDescent="0.15">
      <c r="A1" s="704" t="s">
        <v>764</v>
      </c>
    </row>
    <row r="3" spans="1:7" ht="15" customHeight="1" x14ac:dyDescent="0.15">
      <c r="A3" s="48" t="s">
        <v>737</v>
      </c>
      <c r="G3" s="532"/>
    </row>
    <row r="4" spans="1:7" s="49" customFormat="1" ht="15" customHeight="1" x14ac:dyDescent="0.15">
      <c r="A4" s="511"/>
      <c r="C4" s="511"/>
      <c r="D4" s="511"/>
      <c r="F4" s="511"/>
      <c r="G4" s="513" t="s">
        <v>738</v>
      </c>
    </row>
    <row r="5" spans="1:7" s="49" customFormat="1" ht="15" customHeight="1" x14ac:dyDescent="0.15">
      <c r="A5" s="696" t="s">
        <v>265</v>
      </c>
      <c r="B5" s="698" t="s">
        <v>739</v>
      </c>
      <c r="C5" s="690"/>
      <c r="D5" s="698" t="s">
        <v>740</v>
      </c>
      <c r="E5" s="690"/>
      <c r="F5" s="699" t="s">
        <v>741</v>
      </c>
      <c r="G5" s="700"/>
    </row>
    <row r="6" spans="1:7" s="49" customFormat="1" ht="15" customHeight="1" x14ac:dyDescent="0.15">
      <c r="A6" s="697"/>
      <c r="B6" s="54" t="s">
        <v>742</v>
      </c>
      <c r="C6" s="54" t="s">
        <v>743</v>
      </c>
      <c r="D6" s="54" t="s">
        <v>742</v>
      </c>
      <c r="E6" s="54" t="s">
        <v>743</v>
      </c>
      <c r="F6" s="533" t="s">
        <v>742</v>
      </c>
      <c r="G6" s="534" t="s">
        <v>743</v>
      </c>
    </row>
    <row r="7" spans="1:7" s="49" customFormat="1" ht="15" customHeight="1" x14ac:dyDescent="0.15">
      <c r="A7" s="40" t="s">
        <v>744</v>
      </c>
      <c r="B7" s="535">
        <v>3</v>
      </c>
      <c r="C7" s="224">
        <v>23</v>
      </c>
      <c r="D7" s="224">
        <v>2</v>
      </c>
      <c r="E7" s="224">
        <v>18</v>
      </c>
      <c r="F7" s="536">
        <v>5</v>
      </c>
      <c r="G7" s="536">
        <v>41</v>
      </c>
    </row>
    <row r="8" spans="1:7" s="49" customFormat="1" ht="15" customHeight="1" x14ac:dyDescent="0.15">
      <c r="A8" s="40">
        <v>4</v>
      </c>
      <c r="B8" s="535">
        <v>5</v>
      </c>
      <c r="C8" s="224">
        <v>37</v>
      </c>
      <c r="D8" s="224">
        <v>7</v>
      </c>
      <c r="E8" s="224">
        <v>68</v>
      </c>
      <c r="F8" s="536">
        <v>12</v>
      </c>
      <c r="G8" s="536">
        <v>105</v>
      </c>
    </row>
    <row r="9" spans="1:7" s="49" customFormat="1" ht="15" customHeight="1" x14ac:dyDescent="0.15">
      <c r="A9" s="103">
        <v>5</v>
      </c>
      <c r="B9" s="535">
        <v>5</v>
      </c>
      <c r="C9" s="224">
        <v>49</v>
      </c>
      <c r="D9" s="224">
        <v>6</v>
      </c>
      <c r="E9" s="224">
        <v>66</v>
      </c>
      <c r="F9" s="536">
        <v>11</v>
      </c>
      <c r="G9" s="536">
        <v>115</v>
      </c>
    </row>
    <row r="10" spans="1:7" s="49" customFormat="1" ht="15" customHeight="1" x14ac:dyDescent="0.15">
      <c r="A10" s="103">
        <v>6</v>
      </c>
      <c r="B10" s="537">
        <v>6</v>
      </c>
      <c r="C10" s="224">
        <v>86</v>
      </c>
      <c r="D10" s="224">
        <v>6</v>
      </c>
      <c r="E10" s="224">
        <v>74</v>
      </c>
      <c r="F10" s="536">
        <v>12</v>
      </c>
      <c r="G10" s="536">
        <v>160</v>
      </c>
    </row>
    <row r="11" spans="1:7" s="49" customFormat="1" ht="15" customHeight="1" x14ac:dyDescent="0.15">
      <c r="A11" s="522"/>
      <c r="B11" s="522"/>
      <c r="C11" s="522"/>
      <c r="D11" s="522"/>
      <c r="E11" s="522"/>
      <c r="F11" s="522"/>
      <c r="G11" s="538" t="s">
        <v>745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F89192B3-ED3D-4F91-AFB4-60A69239994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A5D6-E81A-41B4-9063-AFCA0BF8BF68}">
  <sheetPr codeName="Sheet33"/>
  <dimension ref="A1:D10"/>
  <sheetViews>
    <sheetView zoomScale="110" zoomScaleNormal="110" workbookViewId="0"/>
  </sheetViews>
  <sheetFormatPr defaultColWidth="9.625" defaultRowHeight="15" customHeight="1" x14ac:dyDescent="0.15"/>
  <cols>
    <col min="1" max="1" width="52.625" style="117" customWidth="1"/>
    <col min="2" max="4" width="11.125" style="117" customWidth="1"/>
    <col min="5" max="16384" width="9.625" style="117"/>
  </cols>
  <sheetData>
    <row r="1" spans="1:4" ht="15" customHeight="1" x14ac:dyDescent="0.15">
      <c r="A1" s="703" t="s">
        <v>764</v>
      </c>
    </row>
    <row r="3" spans="1:4" ht="15" customHeight="1" x14ac:dyDescent="0.15">
      <c r="A3" s="33" t="s">
        <v>746</v>
      </c>
    </row>
    <row r="4" spans="1:4" ht="15" customHeight="1" x14ac:dyDescent="0.15">
      <c r="A4" s="334" t="s">
        <v>747</v>
      </c>
      <c r="D4" s="474"/>
    </row>
    <row r="5" spans="1:4" s="34" customFormat="1" ht="15" customHeight="1" x14ac:dyDescent="0.15">
      <c r="A5" s="128" t="s">
        <v>748</v>
      </c>
      <c r="B5" s="120" t="s">
        <v>749</v>
      </c>
      <c r="C5" s="120" t="s">
        <v>750</v>
      </c>
      <c r="D5" s="121" t="s">
        <v>751</v>
      </c>
    </row>
    <row r="6" spans="1:4" s="34" customFormat="1" ht="15" customHeight="1" x14ac:dyDescent="0.15">
      <c r="A6" s="539" t="s">
        <v>752</v>
      </c>
      <c r="B6" s="540" t="s">
        <v>753</v>
      </c>
      <c r="C6" s="115" t="s">
        <v>754</v>
      </c>
      <c r="D6" s="541">
        <v>20033</v>
      </c>
    </row>
    <row r="7" spans="1:4" s="34" customFormat="1" ht="15" customHeight="1" x14ac:dyDescent="0.15">
      <c r="A7" s="95" t="s">
        <v>755</v>
      </c>
      <c r="B7" s="542" t="s">
        <v>756</v>
      </c>
      <c r="C7" s="115" t="s">
        <v>757</v>
      </c>
      <c r="D7" s="541">
        <v>33373</v>
      </c>
    </row>
    <row r="8" spans="1:4" s="34" customFormat="1" ht="15" customHeight="1" x14ac:dyDescent="0.15">
      <c r="A8" s="95" t="s">
        <v>758</v>
      </c>
      <c r="B8" s="543" t="s">
        <v>759</v>
      </c>
      <c r="C8" s="115" t="s">
        <v>760</v>
      </c>
      <c r="D8" s="544" t="s">
        <v>761</v>
      </c>
    </row>
    <row r="9" spans="1:4" s="34" customFormat="1" ht="15" customHeight="1" x14ac:dyDescent="0.15">
      <c r="A9" s="125"/>
      <c r="B9" s="125"/>
      <c r="C9" s="125"/>
      <c r="D9" s="116" t="s">
        <v>762</v>
      </c>
    </row>
    <row r="10" spans="1:4" s="34" customFormat="1" ht="15" customHeight="1" x14ac:dyDescent="0.15">
      <c r="D10" s="35"/>
    </row>
  </sheetData>
  <phoneticPr fontId="2"/>
  <hyperlinks>
    <hyperlink ref="A1" location="目次!A1" display="目次へもどる" xr:uid="{0C7651F8-EE46-41EC-86C8-C598ABD4C14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F2A43-CEC4-4117-B040-8828DA9C66BC}">
  <sheetPr codeName="Sheet3"/>
  <dimension ref="A1:D34"/>
  <sheetViews>
    <sheetView zoomScale="110" zoomScaleNormal="110" workbookViewId="0"/>
  </sheetViews>
  <sheetFormatPr defaultColWidth="10" defaultRowHeight="15" customHeight="1" x14ac:dyDescent="0.15"/>
  <cols>
    <col min="1" max="1" width="22.625" style="50" customWidth="1"/>
    <col min="2" max="4" width="21.125" style="50" customWidth="1"/>
    <col min="5" max="16384" width="10" style="50"/>
  </cols>
  <sheetData>
    <row r="1" spans="1:4" s="49" customFormat="1" ht="15" customHeight="1" x14ac:dyDescent="0.15">
      <c r="A1" s="704" t="s">
        <v>764</v>
      </c>
    </row>
    <row r="2" spans="1:4" s="49" customFormat="1" ht="15" customHeight="1" x14ac:dyDescent="0.15"/>
    <row r="3" spans="1:4" ht="15" customHeight="1" x14ac:dyDescent="0.15">
      <c r="A3" s="48" t="s">
        <v>44</v>
      </c>
      <c r="B3" s="49"/>
      <c r="C3" s="49"/>
      <c r="D3" s="49"/>
    </row>
    <row r="4" spans="1:4" ht="15" customHeight="1" x14ac:dyDescent="0.15">
      <c r="A4" s="51"/>
      <c r="B4" s="49"/>
      <c r="C4" s="49"/>
      <c r="D4" s="52" t="s">
        <v>23</v>
      </c>
    </row>
    <row r="5" spans="1:4" s="56" customFormat="1" ht="15" customHeight="1" x14ac:dyDescent="0.15">
      <c r="A5" s="53" t="s">
        <v>45</v>
      </c>
      <c r="B5" s="54" t="s">
        <v>46</v>
      </c>
      <c r="C5" s="55" t="s">
        <v>47</v>
      </c>
      <c r="D5" s="55" t="s">
        <v>48</v>
      </c>
    </row>
    <row r="6" spans="1:4" s="49" customFormat="1" ht="15" customHeight="1" x14ac:dyDescent="0.15">
      <c r="A6" s="57" t="s">
        <v>49</v>
      </c>
      <c r="B6" s="58">
        <v>117</v>
      </c>
      <c r="C6" s="58">
        <v>101</v>
      </c>
      <c r="D6" s="58">
        <v>102</v>
      </c>
    </row>
    <row r="7" spans="1:4" s="49" customFormat="1" ht="15" customHeight="1" x14ac:dyDescent="0.15">
      <c r="A7" s="59" t="s">
        <v>50</v>
      </c>
      <c r="B7" s="60">
        <v>78</v>
      </c>
      <c r="C7" s="60">
        <v>79</v>
      </c>
      <c r="D7" s="60">
        <v>98</v>
      </c>
    </row>
    <row r="8" spans="1:4" s="49" customFormat="1" ht="15" customHeight="1" x14ac:dyDescent="0.15">
      <c r="A8" s="59" t="s">
        <v>51</v>
      </c>
      <c r="B8" s="60">
        <v>58</v>
      </c>
      <c r="C8" s="60">
        <v>69</v>
      </c>
      <c r="D8" s="60">
        <v>62</v>
      </c>
    </row>
    <row r="9" spans="1:4" s="49" customFormat="1" ht="15" customHeight="1" x14ac:dyDescent="0.15">
      <c r="A9" s="59" t="s">
        <v>52</v>
      </c>
      <c r="B9" s="60">
        <v>52</v>
      </c>
      <c r="C9" s="60">
        <v>35</v>
      </c>
      <c r="D9" s="60">
        <v>20</v>
      </c>
    </row>
    <row r="10" spans="1:4" s="49" customFormat="1" ht="15" customHeight="1" x14ac:dyDescent="0.15">
      <c r="A10" s="59" t="s">
        <v>53</v>
      </c>
      <c r="B10" s="60">
        <v>99</v>
      </c>
      <c r="C10" s="60">
        <v>69</v>
      </c>
      <c r="D10" s="60">
        <v>75</v>
      </c>
    </row>
    <row r="11" spans="1:4" ht="15" customHeight="1" x14ac:dyDescent="0.15">
      <c r="A11" s="59" t="s">
        <v>54</v>
      </c>
      <c r="B11" s="60">
        <v>195</v>
      </c>
      <c r="C11" s="60">
        <v>157</v>
      </c>
      <c r="D11" s="60">
        <v>146</v>
      </c>
    </row>
    <row r="12" spans="1:4" ht="15" customHeight="1" x14ac:dyDescent="0.15">
      <c r="A12" s="59" t="s">
        <v>55</v>
      </c>
      <c r="B12" s="60">
        <v>116</v>
      </c>
      <c r="C12" s="60">
        <v>126</v>
      </c>
      <c r="D12" s="60">
        <v>104</v>
      </c>
    </row>
    <row r="13" spans="1:4" ht="15" customHeight="1" x14ac:dyDescent="0.15">
      <c r="A13" s="59" t="s">
        <v>56</v>
      </c>
      <c r="B13" s="60">
        <v>33</v>
      </c>
      <c r="C13" s="60">
        <v>47</v>
      </c>
      <c r="D13" s="60">
        <v>35</v>
      </c>
    </row>
    <row r="14" spans="1:4" ht="15" customHeight="1" x14ac:dyDescent="0.15">
      <c r="A14" s="61" t="s">
        <v>57</v>
      </c>
      <c r="B14" s="60">
        <v>28</v>
      </c>
      <c r="C14" s="60">
        <v>27</v>
      </c>
      <c r="D14" s="60">
        <v>65</v>
      </c>
    </row>
    <row r="15" spans="1:4" ht="15" customHeight="1" x14ac:dyDescent="0.15">
      <c r="A15" s="59" t="s">
        <v>58</v>
      </c>
      <c r="B15" s="60">
        <v>1</v>
      </c>
      <c r="C15" s="60">
        <v>0</v>
      </c>
      <c r="D15" s="60">
        <v>1</v>
      </c>
    </row>
    <row r="16" spans="1:4" ht="15" customHeight="1" x14ac:dyDescent="0.15">
      <c r="A16" s="62" t="s">
        <v>59</v>
      </c>
      <c r="B16" s="63">
        <f>SUM(B6:B15)</f>
        <v>777</v>
      </c>
      <c r="C16" s="63">
        <f>SUM(C6:C15)</f>
        <v>710</v>
      </c>
      <c r="D16" s="63">
        <f>SUM(D6:D15)</f>
        <v>708</v>
      </c>
    </row>
    <row r="17" spans="1:4" ht="15" customHeight="1" x14ac:dyDescent="0.15">
      <c r="A17" s="59" t="s">
        <v>60</v>
      </c>
      <c r="B17" s="60">
        <v>1</v>
      </c>
      <c r="C17" s="60">
        <v>6</v>
      </c>
      <c r="D17" s="60">
        <v>2</v>
      </c>
    </row>
    <row r="18" spans="1:4" ht="15" customHeight="1" x14ac:dyDescent="0.15">
      <c r="A18" s="64" t="s">
        <v>61</v>
      </c>
      <c r="B18" s="60">
        <v>68</v>
      </c>
      <c r="C18" s="60">
        <v>47</v>
      </c>
      <c r="D18" s="60">
        <v>32</v>
      </c>
    </row>
    <row r="19" spans="1:4" ht="15" customHeight="1" x14ac:dyDescent="0.15">
      <c r="A19" s="61" t="s">
        <v>62</v>
      </c>
      <c r="B19" s="60">
        <v>116</v>
      </c>
      <c r="C19" s="60">
        <v>98</v>
      </c>
      <c r="D19" s="60">
        <v>82</v>
      </c>
    </row>
    <row r="20" spans="1:4" ht="15" customHeight="1" x14ac:dyDescent="0.15">
      <c r="A20" s="59" t="s">
        <v>63</v>
      </c>
      <c r="B20" s="60">
        <v>40</v>
      </c>
      <c r="C20" s="60">
        <v>43</v>
      </c>
      <c r="D20" s="60">
        <v>27</v>
      </c>
    </row>
    <row r="21" spans="1:4" ht="15" customHeight="1" x14ac:dyDescent="0.15">
      <c r="A21" s="59" t="s">
        <v>64</v>
      </c>
      <c r="B21" s="60">
        <v>4</v>
      </c>
      <c r="C21" s="60">
        <v>2</v>
      </c>
      <c r="D21" s="60">
        <v>3</v>
      </c>
    </row>
    <row r="22" spans="1:4" ht="15" customHeight="1" x14ac:dyDescent="0.15">
      <c r="A22" s="59" t="s">
        <v>65</v>
      </c>
      <c r="B22" s="60">
        <v>7</v>
      </c>
      <c r="C22" s="60">
        <v>3</v>
      </c>
      <c r="D22" s="60">
        <v>5</v>
      </c>
    </row>
    <row r="23" spans="1:4" ht="15" customHeight="1" x14ac:dyDescent="0.15">
      <c r="A23" s="61" t="s">
        <v>66</v>
      </c>
      <c r="B23" s="60">
        <v>76</v>
      </c>
      <c r="C23" s="60">
        <v>127</v>
      </c>
      <c r="D23" s="60">
        <v>86</v>
      </c>
    </row>
    <row r="24" spans="1:4" ht="15" customHeight="1" x14ac:dyDescent="0.15">
      <c r="A24" s="61" t="s">
        <v>67</v>
      </c>
      <c r="B24" s="60">
        <v>103</v>
      </c>
      <c r="C24" s="60">
        <v>103</v>
      </c>
      <c r="D24" s="60">
        <v>82</v>
      </c>
    </row>
    <row r="25" spans="1:4" ht="15" customHeight="1" x14ac:dyDescent="0.15">
      <c r="A25" s="59" t="s">
        <v>68</v>
      </c>
      <c r="B25" s="60">
        <v>7</v>
      </c>
      <c r="C25" s="60">
        <v>3</v>
      </c>
      <c r="D25" s="60">
        <v>6</v>
      </c>
    </row>
    <row r="26" spans="1:4" ht="15" customHeight="1" x14ac:dyDescent="0.15">
      <c r="A26" s="61" t="s">
        <v>69</v>
      </c>
      <c r="B26" s="60">
        <v>119</v>
      </c>
      <c r="C26" s="60">
        <v>118</v>
      </c>
      <c r="D26" s="60">
        <v>109</v>
      </c>
    </row>
    <row r="27" spans="1:4" ht="15" customHeight="1" x14ac:dyDescent="0.15">
      <c r="A27" s="61" t="s">
        <v>70</v>
      </c>
      <c r="B27" s="60">
        <v>85</v>
      </c>
      <c r="C27" s="60">
        <v>76</v>
      </c>
      <c r="D27" s="60">
        <v>84</v>
      </c>
    </row>
    <row r="28" spans="1:4" ht="15" customHeight="1" x14ac:dyDescent="0.15">
      <c r="A28" s="59" t="s">
        <v>71</v>
      </c>
      <c r="B28" s="60">
        <v>67</v>
      </c>
      <c r="C28" s="60">
        <v>74</v>
      </c>
      <c r="D28" s="60">
        <v>91</v>
      </c>
    </row>
    <row r="29" spans="1:4" ht="15" customHeight="1" x14ac:dyDescent="0.15">
      <c r="A29" s="61" t="s">
        <v>72</v>
      </c>
      <c r="B29" s="60">
        <v>14</v>
      </c>
      <c r="C29" s="60">
        <v>28</v>
      </c>
      <c r="D29" s="60">
        <v>37</v>
      </c>
    </row>
    <row r="30" spans="1:4" ht="15" customHeight="1" x14ac:dyDescent="0.15">
      <c r="A30" s="61" t="s">
        <v>73</v>
      </c>
      <c r="B30" s="60">
        <v>0</v>
      </c>
      <c r="C30" s="60">
        <v>3</v>
      </c>
      <c r="D30" s="60">
        <v>4</v>
      </c>
    </row>
    <row r="31" spans="1:4" ht="15" customHeight="1" x14ac:dyDescent="0.15">
      <c r="A31" s="62" t="s">
        <v>74</v>
      </c>
      <c r="B31" s="63">
        <f>SUM(B17:B30)</f>
        <v>707</v>
      </c>
      <c r="C31" s="63">
        <f>SUM(C17:C30)</f>
        <v>731</v>
      </c>
      <c r="D31" s="63">
        <f>SUM(D17:D30)</f>
        <v>650</v>
      </c>
    </row>
    <row r="32" spans="1:4" ht="15" customHeight="1" x14ac:dyDescent="0.15">
      <c r="A32" s="65" t="s">
        <v>75</v>
      </c>
      <c r="B32" s="66">
        <v>3</v>
      </c>
      <c r="C32" s="66">
        <v>7</v>
      </c>
      <c r="D32" s="66">
        <v>5</v>
      </c>
    </row>
    <row r="33" spans="1:4" ht="15" customHeight="1" x14ac:dyDescent="0.15">
      <c r="A33" s="67" t="s">
        <v>76</v>
      </c>
      <c r="B33" s="66">
        <f>SUM(B16+B31+B32)</f>
        <v>1487</v>
      </c>
      <c r="C33" s="66">
        <f>SUM(C16+C31+C32)</f>
        <v>1448</v>
      </c>
      <c r="D33" s="66">
        <f>SUM(D16+D31+D32)</f>
        <v>1363</v>
      </c>
    </row>
    <row r="34" spans="1:4" ht="15.75" customHeight="1" x14ac:dyDescent="0.15">
      <c r="A34" s="49"/>
      <c r="B34" s="49"/>
      <c r="C34" s="49"/>
      <c r="D34" s="68" t="s">
        <v>43</v>
      </c>
    </row>
  </sheetData>
  <phoneticPr fontId="2"/>
  <hyperlinks>
    <hyperlink ref="A1" location="目次!A1" display="目次へもどる" xr:uid="{FEA69CBA-09D1-4D60-AF92-126B5C62FF67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11EC-DCB6-4BE2-9E6D-9489EAD6E263}">
  <sheetPr codeName="Sheet4"/>
  <dimension ref="A1:E133"/>
  <sheetViews>
    <sheetView topLeftCell="A23" zoomScale="110" zoomScaleNormal="110" workbookViewId="0">
      <selection activeCell="E1" sqref="E1:O1048576"/>
    </sheetView>
  </sheetViews>
  <sheetFormatPr defaultColWidth="8.75" defaultRowHeight="15" customHeight="1" x14ac:dyDescent="0.15"/>
  <cols>
    <col min="1" max="1" width="30" style="70" customWidth="1"/>
    <col min="2" max="4" width="18.75" style="70" customWidth="1"/>
    <col min="5" max="16384" width="8.75" style="70"/>
  </cols>
  <sheetData>
    <row r="1" spans="1:5" s="92" customFormat="1" ht="15" customHeight="1" x14ac:dyDescent="0.15">
      <c r="A1" s="705" t="s">
        <v>764</v>
      </c>
    </row>
    <row r="2" spans="1:5" s="92" customFormat="1" ht="15" customHeight="1" x14ac:dyDescent="0.15"/>
    <row r="3" spans="1:5" ht="15" customHeight="1" x14ac:dyDescent="0.15">
      <c r="A3" s="69" t="s">
        <v>77</v>
      </c>
    </row>
    <row r="4" spans="1:5" s="74" customFormat="1" ht="15" customHeight="1" x14ac:dyDescent="0.15">
      <c r="A4" s="71" t="s">
        <v>1</v>
      </c>
      <c r="B4" s="72"/>
      <c r="C4" s="72"/>
      <c r="D4" s="73" t="s">
        <v>78</v>
      </c>
    </row>
    <row r="5" spans="1:5" s="74" customFormat="1" ht="15" customHeight="1" x14ac:dyDescent="0.15">
      <c r="A5" s="75" t="s">
        <v>79</v>
      </c>
      <c r="B5" s="76" t="s">
        <v>80</v>
      </c>
      <c r="C5" s="76" t="s">
        <v>81</v>
      </c>
      <c r="D5" s="76" t="s">
        <v>82</v>
      </c>
    </row>
    <row r="6" spans="1:5" s="74" customFormat="1" ht="13.5" customHeight="1" x14ac:dyDescent="0.15">
      <c r="A6" s="77" t="s">
        <v>83</v>
      </c>
      <c r="B6" s="78">
        <v>97</v>
      </c>
      <c r="C6" s="78">
        <v>95</v>
      </c>
      <c r="D6" s="78">
        <v>91</v>
      </c>
    </row>
    <row r="7" spans="1:5" s="74" customFormat="1" ht="13.5" customHeight="1" x14ac:dyDescent="0.15">
      <c r="A7" s="77" t="s">
        <v>84</v>
      </c>
      <c r="B7" s="79">
        <v>1.88</v>
      </c>
      <c r="C7" s="79">
        <v>1.88</v>
      </c>
      <c r="D7" s="79">
        <v>1.93</v>
      </c>
    </row>
    <row r="8" spans="1:5" s="74" customFormat="1" ht="13.5" customHeight="1" x14ac:dyDescent="0.15">
      <c r="A8" s="77" t="s">
        <v>85</v>
      </c>
      <c r="B8" s="79">
        <v>1.02</v>
      </c>
      <c r="C8" s="79">
        <v>0.97</v>
      </c>
      <c r="D8" s="79">
        <v>0.99</v>
      </c>
    </row>
    <row r="9" spans="1:5" s="74" customFormat="1" ht="13.5" customHeight="1" x14ac:dyDescent="0.15">
      <c r="A9" s="80" t="s">
        <v>86</v>
      </c>
      <c r="B9" s="81">
        <v>53</v>
      </c>
      <c r="C9" s="81">
        <v>56.3</v>
      </c>
      <c r="D9" s="81">
        <v>59.1</v>
      </c>
    </row>
    <row r="10" spans="1:5" s="74" customFormat="1" ht="13.5" customHeight="1" x14ac:dyDescent="0.15">
      <c r="A10" s="82" t="s">
        <v>87</v>
      </c>
      <c r="B10" s="83">
        <v>249555</v>
      </c>
      <c r="C10" s="83">
        <v>255697</v>
      </c>
      <c r="D10" s="83">
        <v>273497</v>
      </c>
      <c r="E10" s="84"/>
    </row>
    <row r="11" spans="1:5" s="74" customFormat="1" ht="13.5" customHeight="1" x14ac:dyDescent="0.15">
      <c r="A11" s="85" t="s">
        <v>88</v>
      </c>
      <c r="B11" s="86">
        <v>59705</v>
      </c>
      <c r="C11" s="86">
        <v>65919</v>
      </c>
      <c r="D11" s="86">
        <v>70928</v>
      </c>
      <c r="E11" s="84"/>
    </row>
    <row r="12" spans="1:5" s="74" customFormat="1" ht="13.5" customHeight="1" x14ac:dyDescent="0.15">
      <c r="A12" s="87" t="s">
        <v>89</v>
      </c>
      <c r="B12" s="78">
        <v>4024</v>
      </c>
      <c r="C12" s="78">
        <v>4558</v>
      </c>
      <c r="D12" s="78">
        <v>5680</v>
      </c>
      <c r="E12" s="84"/>
    </row>
    <row r="13" spans="1:5" s="74" customFormat="1" ht="13.5" customHeight="1" x14ac:dyDescent="0.15">
      <c r="A13" s="87" t="s">
        <v>90</v>
      </c>
      <c r="B13" s="78">
        <v>3259</v>
      </c>
      <c r="C13" s="78">
        <v>3801</v>
      </c>
      <c r="D13" s="78">
        <v>4140</v>
      </c>
      <c r="E13" s="84"/>
    </row>
    <row r="14" spans="1:5" s="74" customFormat="1" ht="13.5" customHeight="1" x14ac:dyDescent="0.15">
      <c r="A14" s="87" t="s">
        <v>91</v>
      </c>
      <c r="B14" s="78">
        <v>4124</v>
      </c>
      <c r="C14" s="78">
        <v>4662</v>
      </c>
      <c r="D14" s="78">
        <v>4963</v>
      </c>
      <c r="E14" s="84"/>
    </row>
    <row r="15" spans="1:5" s="74" customFormat="1" ht="13.5" customHeight="1" x14ac:dyDescent="0.15">
      <c r="A15" s="87" t="s">
        <v>92</v>
      </c>
      <c r="B15" s="78">
        <v>2842</v>
      </c>
      <c r="C15" s="78">
        <v>3205</v>
      </c>
      <c r="D15" s="78">
        <v>3455</v>
      </c>
      <c r="E15" s="84"/>
    </row>
    <row r="16" spans="1:5" s="74" customFormat="1" ht="13.5" customHeight="1" x14ac:dyDescent="0.15">
      <c r="A16" s="87" t="s">
        <v>93</v>
      </c>
      <c r="B16" s="78">
        <v>5586</v>
      </c>
      <c r="C16" s="78">
        <v>6710</v>
      </c>
      <c r="D16" s="78">
        <v>7043</v>
      </c>
      <c r="E16" s="84"/>
    </row>
    <row r="17" spans="1:5" s="74" customFormat="1" ht="13.5" customHeight="1" x14ac:dyDescent="0.15">
      <c r="A17" s="87" t="s">
        <v>94</v>
      </c>
      <c r="B17" s="78">
        <v>2081</v>
      </c>
      <c r="C17" s="78">
        <v>2580</v>
      </c>
      <c r="D17" s="78">
        <v>2816</v>
      </c>
      <c r="E17" s="84"/>
    </row>
    <row r="18" spans="1:5" s="74" customFormat="1" ht="13.5" customHeight="1" x14ac:dyDescent="0.15">
      <c r="A18" s="87" t="s">
        <v>95</v>
      </c>
      <c r="B18" s="78">
        <v>2462</v>
      </c>
      <c r="C18" s="78">
        <v>2650</v>
      </c>
      <c r="D18" s="78">
        <v>2946</v>
      </c>
      <c r="E18" s="84"/>
    </row>
    <row r="19" spans="1:5" s="74" customFormat="1" ht="13.5" customHeight="1" x14ac:dyDescent="0.15">
      <c r="A19" s="87" t="s">
        <v>96</v>
      </c>
      <c r="B19" s="78">
        <v>5087</v>
      </c>
      <c r="C19" s="78">
        <v>5826</v>
      </c>
      <c r="D19" s="78">
        <v>6656</v>
      </c>
      <c r="E19" s="84"/>
    </row>
    <row r="20" spans="1:5" s="74" customFormat="1" ht="13.5" customHeight="1" x14ac:dyDescent="0.15">
      <c r="A20" s="87" t="s">
        <v>97</v>
      </c>
      <c r="B20" s="78">
        <v>12037</v>
      </c>
      <c r="C20" s="78">
        <v>10973</v>
      </c>
      <c r="D20" s="78">
        <v>12950</v>
      </c>
      <c r="E20" s="84"/>
    </row>
    <row r="21" spans="1:5" s="74" customFormat="1" ht="13.5" customHeight="1" x14ac:dyDescent="0.15">
      <c r="A21" s="87" t="s">
        <v>98</v>
      </c>
      <c r="B21" s="78">
        <v>4842</v>
      </c>
      <c r="C21" s="78">
        <v>4416</v>
      </c>
      <c r="D21" s="78">
        <v>4301</v>
      </c>
      <c r="E21" s="84"/>
    </row>
    <row r="22" spans="1:5" s="74" customFormat="1" ht="13.5" customHeight="1" x14ac:dyDescent="0.15">
      <c r="A22" s="87" t="s">
        <v>99</v>
      </c>
      <c r="B22" s="78">
        <v>2113</v>
      </c>
      <c r="C22" s="78">
        <v>2668</v>
      </c>
      <c r="D22" s="78">
        <v>2818</v>
      </c>
      <c r="E22" s="84"/>
    </row>
    <row r="23" spans="1:5" s="74" customFormat="1" ht="13.5" customHeight="1" x14ac:dyDescent="0.15">
      <c r="A23" s="87" t="s">
        <v>100</v>
      </c>
      <c r="B23" s="78">
        <v>11248</v>
      </c>
      <c r="C23" s="78">
        <v>13871</v>
      </c>
      <c r="D23" s="78">
        <v>13160</v>
      </c>
      <c r="E23" s="84"/>
    </row>
    <row r="24" spans="1:5" s="74" customFormat="1" ht="13.5" customHeight="1" x14ac:dyDescent="0.15">
      <c r="A24" s="85" t="s">
        <v>101</v>
      </c>
      <c r="B24" s="86">
        <v>28192</v>
      </c>
      <c r="C24" s="86">
        <v>19064</v>
      </c>
      <c r="D24" s="86">
        <v>25576</v>
      </c>
      <c r="E24" s="84"/>
    </row>
    <row r="25" spans="1:5" s="74" customFormat="1" ht="13.5" customHeight="1" x14ac:dyDescent="0.15">
      <c r="A25" s="87" t="s">
        <v>102</v>
      </c>
      <c r="B25" s="78">
        <v>23073</v>
      </c>
      <c r="C25" s="78">
        <v>14003</v>
      </c>
      <c r="D25" s="78">
        <v>19069</v>
      </c>
      <c r="E25" s="84"/>
    </row>
    <row r="26" spans="1:5" s="74" customFormat="1" ht="13.5" customHeight="1" x14ac:dyDescent="0.15">
      <c r="A26" s="87" t="s">
        <v>103</v>
      </c>
      <c r="B26" s="78">
        <v>5120</v>
      </c>
      <c r="C26" s="78">
        <v>5061</v>
      </c>
      <c r="D26" s="78">
        <v>6507</v>
      </c>
      <c r="E26" s="84"/>
    </row>
    <row r="27" spans="1:5" s="74" customFormat="1" ht="13.5" customHeight="1" x14ac:dyDescent="0.15">
      <c r="A27" s="85" t="s">
        <v>104</v>
      </c>
      <c r="B27" s="86">
        <v>18684</v>
      </c>
      <c r="C27" s="86">
        <v>17989</v>
      </c>
      <c r="D27" s="86">
        <v>17297</v>
      </c>
      <c r="E27" s="84"/>
    </row>
    <row r="28" spans="1:5" s="74" customFormat="1" ht="13.5" customHeight="1" x14ac:dyDescent="0.15">
      <c r="A28" s="87" t="s">
        <v>105</v>
      </c>
      <c r="B28" s="78">
        <v>14364</v>
      </c>
      <c r="C28" s="78">
        <v>13724</v>
      </c>
      <c r="D28" s="78">
        <v>12488</v>
      </c>
      <c r="E28" s="84"/>
    </row>
    <row r="29" spans="1:5" s="74" customFormat="1" ht="13.5" customHeight="1" x14ac:dyDescent="0.15">
      <c r="A29" s="87" t="s">
        <v>106</v>
      </c>
      <c r="B29" s="78">
        <v>209</v>
      </c>
      <c r="C29" s="78">
        <v>223</v>
      </c>
      <c r="D29" s="78">
        <v>732</v>
      </c>
      <c r="E29" s="84"/>
    </row>
    <row r="30" spans="1:5" s="74" customFormat="1" ht="13.5" customHeight="1" x14ac:dyDescent="0.15">
      <c r="A30" s="87" t="s">
        <v>107</v>
      </c>
      <c r="B30" s="78">
        <v>4111</v>
      </c>
      <c r="C30" s="78">
        <v>4042</v>
      </c>
      <c r="D30" s="78">
        <v>4076</v>
      </c>
      <c r="E30" s="84"/>
    </row>
    <row r="31" spans="1:5" s="74" customFormat="1" ht="13.5" customHeight="1" x14ac:dyDescent="0.15">
      <c r="A31" s="85" t="s">
        <v>108</v>
      </c>
      <c r="B31" s="86">
        <v>10639</v>
      </c>
      <c r="C31" s="86">
        <v>10695</v>
      </c>
      <c r="D31" s="86">
        <v>10730</v>
      </c>
      <c r="E31" s="84"/>
    </row>
    <row r="32" spans="1:5" s="74" customFormat="1" ht="13.5" customHeight="1" x14ac:dyDescent="0.15">
      <c r="A32" s="87" t="s">
        <v>109</v>
      </c>
      <c r="B32" s="78">
        <v>3068</v>
      </c>
      <c r="C32" s="78">
        <v>4285</v>
      </c>
      <c r="D32" s="78">
        <v>4212</v>
      </c>
      <c r="E32" s="84"/>
    </row>
    <row r="33" spans="1:5" s="74" customFormat="1" ht="13.5" customHeight="1" x14ac:dyDescent="0.15">
      <c r="A33" s="87" t="s">
        <v>110</v>
      </c>
      <c r="B33" s="78">
        <v>7571</v>
      </c>
      <c r="C33" s="78">
        <v>6410</v>
      </c>
      <c r="D33" s="78">
        <v>6518</v>
      </c>
      <c r="E33" s="84"/>
    </row>
    <row r="34" spans="1:5" s="74" customFormat="1" ht="13.5" customHeight="1" x14ac:dyDescent="0.15">
      <c r="A34" s="85" t="s">
        <v>111</v>
      </c>
      <c r="B34" s="86">
        <v>11840</v>
      </c>
      <c r="C34" s="86">
        <v>10552</v>
      </c>
      <c r="D34" s="86">
        <v>9862</v>
      </c>
      <c r="E34" s="84"/>
    </row>
    <row r="35" spans="1:5" s="74" customFormat="1" ht="13.5" customHeight="1" x14ac:dyDescent="0.15">
      <c r="A35" s="87" t="s">
        <v>112</v>
      </c>
      <c r="B35" s="78">
        <v>4982</v>
      </c>
      <c r="C35" s="78">
        <v>4273</v>
      </c>
      <c r="D35" s="78">
        <v>4564</v>
      </c>
      <c r="E35" s="84"/>
    </row>
    <row r="36" spans="1:5" s="74" customFormat="1" ht="13.5" customHeight="1" x14ac:dyDescent="0.15">
      <c r="A36" s="87" t="s">
        <v>113</v>
      </c>
      <c r="B36" s="78">
        <v>4132</v>
      </c>
      <c r="C36" s="78">
        <v>1990</v>
      </c>
      <c r="D36" s="78">
        <v>1883</v>
      </c>
      <c r="E36" s="84"/>
    </row>
    <row r="37" spans="1:5" s="74" customFormat="1" ht="13.5" customHeight="1" x14ac:dyDescent="0.15">
      <c r="A37" s="87" t="s">
        <v>114</v>
      </c>
      <c r="B37" s="78">
        <v>459</v>
      </c>
      <c r="C37" s="78">
        <v>1087</v>
      </c>
      <c r="D37" s="78">
        <v>647</v>
      </c>
      <c r="E37" s="84"/>
    </row>
    <row r="38" spans="1:5" s="74" customFormat="1" ht="13.5" customHeight="1" x14ac:dyDescent="0.15">
      <c r="A38" s="87" t="s">
        <v>115</v>
      </c>
      <c r="B38" s="78">
        <v>639</v>
      </c>
      <c r="C38" s="78">
        <v>898</v>
      </c>
      <c r="D38" s="78">
        <v>848</v>
      </c>
      <c r="E38" s="84"/>
    </row>
    <row r="39" spans="1:5" s="74" customFormat="1" ht="13.5" customHeight="1" x14ac:dyDescent="0.15">
      <c r="A39" s="87" t="s">
        <v>116</v>
      </c>
      <c r="B39" s="78">
        <v>1122</v>
      </c>
      <c r="C39" s="78">
        <v>1837</v>
      </c>
      <c r="D39" s="78">
        <v>1269</v>
      </c>
      <c r="E39" s="84"/>
    </row>
    <row r="40" spans="1:5" s="74" customFormat="1" ht="13.5" customHeight="1" x14ac:dyDescent="0.15">
      <c r="A40" s="87" t="s">
        <v>117</v>
      </c>
      <c r="B40" s="78">
        <v>506</v>
      </c>
      <c r="C40" s="78">
        <v>465</v>
      </c>
      <c r="D40" s="78">
        <v>652</v>
      </c>
      <c r="E40" s="84"/>
    </row>
    <row r="41" spans="1:5" s="74" customFormat="1" ht="13.5" customHeight="1" x14ac:dyDescent="0.15">
      <c r="A41" s="85" t="s">
        <v>118</v>
      </c>
      <c r="B41" s="86">
        <v>11327</v>
      </c>
      <c r="C41" s="86">
        <v>15969</v>
      </c>
      <c r="D41" s="86">
        <v>13520</v>
      </c>
      <c r="E41" s="84"/>
    </row>
    <row r="42" spans="1:5" s="74" customFormat="1" ht="13.5" customHeight="1" x14ac:dyDescent="0.15">
      <c r="A42" s="87" t="s">
        <v>119</v>
      </c>
      <c r="B42" s="78">
        <v>6171</v>
      </c>
      <c r="C42" s="78">
        <v>5232</v>
      </c>
      <c r="D42" s="78">
        <v>5327</v>
      </c>
      <c r="E42" s="84"/>
    </row>
    <row r="43" spans="1:5" s="74" customFormat="1" ht="13.5" customHeight="1" x14ac:dyDescent="0.15">
      <c r="A43" s="87" t="s">
        <v>120</v>
      </c>
      <c r="B43" s="78">
        <v>5155</v>
      </c>
      <c r="C43" s="78">
        <v>10737</v>
      </c>
      <c r="D43" s="78">
        <v>8193</v>
      </c>
      <c r="E43" s="84"/>
    </row>
    <row r="44" spans="1:5" s="74" customFormat="1" ht="13.5" customHeight="1" x14ac:dyDescent="0.15">
      <c r="A44" s="85" t="s">
        <v>121</v>
      </c>
      <c r="B44" s="86">
        <v>26642</v>
      </c>
      <c r="C44" s="86">
        <v>34064</v>
      </c>
      <c r="D44" s="86">
        <v>30093</v>
      </c>
      <c r="E44" s="84"/>
    </row>
    <row r="45" spans="1:5" s="74" customFormat="1" ht="13.5" customHeight="1" x14ac:dyDescent="0.15">
      <c r="A45" s="87" t="s">
        <v>122</v>
      </c>
      <c r="B45" s="78">
        <v>6701</v>
      </c>
      <c r="C45" s="78">
        <v>9007</v>
      </c>
      <c r="D45" s="78">
        <v>8774</v>
      </c>
      <c r="E45" s="84"/>
    </row>
    <row r="46" spans="1:5" s="74" customFormat="1" ht="13.5" customHeight="1" x14ac:dyDescent="0.15">
      <c r="A46" s="87" t="s">
        <v>123</v>
      </c>
      <c r="B46" s="78">
        <v>11163</v>
      </c>
      <c r="C46" s="78">
        <v>15952</v>
      </c>
      <c r="D46" s="78">
        <v>12410</v>
      </c>
      <c r="E46" s="84"/>
    </row>
    <row r="47" spans="1:5" s="74" customFormat="1" ht="13.5" customHeight="1" x14ac:dyDescent="0.15">
      <c r="A47" s="87" t="s">
        <v>124</v>
      </c>
      <c r="B47" s="78">
        <v>8777</v>
      </c>
      <c r="C47" s="78">
        <v>9105</v>
      </c>
      <c r="D47" s="78">
        <v>8910</v>
      </c>
      <c r="E47" s="84"/>
    </row>
    <row r="48" spans="1:5" s="74" customFormat="1" ht="13.5" customHeight="1" x14ac:dyDescent="0.15">
      <c r="A48" s="85" t="s">
        <v>125</v>
      </c>
      <c r="B48" s="86">
        <v>11305</v>
      </c>
      <c r="C48" s="86">
        <v>8247</v>
      </c>
      <c r="D48" s="86">
        <v>10305</v>
      </c>
      <c r="E48" s="84"/>
    </row>
    <row r="49" spans="1:5" s="74" customFormat="1" ht="13.5" customHeight="1" x14ac:dyDescent="0.15">
      <c r="A49" s="85" t="s">
        <v>126</v>
      </c>
      <c r="B49" s="86">
        <v>26179</v>
      </c>
      <c r="C49" s="86">
        <v>28951</v>
      </c>
      <c r="D49" s="86">
        <v>35536</v>
      </c>
      <c r="E49" s="84"/>
    </row>
    <row r="50" spans="1:5" s="74" customFormat="1" ht="13.5" customHeight="1" x14ac:dyDescent="0.15">
      <c r="A50" s="87" t="s">
        <v>127</v>
      </c>
      <c r="B50" s="78">
        <v>966</v>
      </c>
      <c r="C50" s="78">
        <v>1928</v>
      </c>
      <c r="D50" s="78">
        <v>7402</v>
      </c>
      <c r="E50" s="84"/>
    </row>
    <row r="51" spans="1:5" s="74" customFormat="1" ht="13.5" customHeight="1" x14ac:dyDescent="0.15">
      <c r="A51" s="87" t="s">
        <v>128</v>
      </c>
      <c r="B51" s="78">
        <v>7029</v>
      </c>
      <c r="C51" s="78">
        <v>6485</v>
      </c>
      <c r="D51" s="78">
        <v>7636</v>
      </c>
      <c r="E51" s="84"/>
    </row>
    <row r="52" spans="1:5" s="74" customFormat="1" ht="13.5" customHeight="1" x14ac:dyDescent="0.15">
      <c r="A52" s="87" t="s">
        <v>129</v>
      </c>
      <c r="B52" s="78">
        <v>2144</v>
      </c>
      <c r="C52" s="78">
        <v>2869</v>
      </c>
      <c r="D52" s="78">
        <v>3892</v>
      </c>
      <c r="E52" s="84"/>
    </row>
    <row r="53" spans="1:5" s="74" customFormat="1" ht="13.5" customHeight="1" x14ac:dyDescent="0.15">
      <c r="A53" s="87" t="s">
        <v>130</v>
      </c>
      <c r="B53" s="78">
        <v>16039</v>
      </c>
      <c r="C53" s="78">
        <v>17669</v>
      </c>
      <c r="D53" s="78">
        <v>16606</v>
      </c>
      <c r="E53" s="84"/>
    </row>
    <row r="54" spans="1:5" s="74" customFormat="1" ht="13.5" customHeight="1" x14ac:dyDescent="0.15">
      <c r="A54" s="85" t="s">
        <v>131</v>
      </c>
      <c r="B54" s="86">
        <v>45043</v>
      </c>
      <c r="C54" s="86">
        <v>44245</v>
      </c>
      <c r="D54" s="86">
        <v>49651</v>
      </c>
      <c r="E54" s="84"/>
    </row>
    <row r="55" spans="1:5" s="74" customFormat="1" ht="13.5" customHeight="1" x14ac:dyDescent="0.15">
      <c r="A55" s="87" t="s">
        <v>14</v>
      </c>
      <c r="B55" s="78">
        <v>27816</v>
      </c>
      <c r="C55" s="78">
        <v>21700</v>
      </c>
      <c r="D55" s="78">
        <v>23126</v>
      </c>
      <c r="E55" s="84"/>
    </row>
    <row r="56" spans="1:5" s="74" customFormat="1" ht="13.5" customHeight="1" x14ac:dyDescent="0.15">
      <c r="A56" s="87" t="s">
        <v>132</v>
      </c>
      <c r="B56" s="78">
        <v>1782</v>
      </c>
      <c r="C56" s="78">
        <v>3254</v>
      </c>
      <c r="D56" s="78">
        <v>2570</v>
      </c>
      <c r="E56" s="84"/>
    </row>
    <row r="57" spans="1:5" s="74" customFormat="1" ht="13.5" customHeight="1" x14ac:dyDescent="0.15">
      <c r="A57" s="87" t="s">
        <v>133</v>
      </c>
      <c r="B57" s="78">
        <v>14868</v>
      </c>
      <c r="C57" s="78">
        <v>16780</v>
      </c>
      <c r="D57" s="78">
        <v>21479</v>
      </c>
      <c r="E57" s="84"/>
    </row>
    <row r="58" spans="1:5" s="74" customFormat="1" ht="13.5" customHeight="1" x14ac:dyDescent="0.15">
      <c r="A58" s="87" t="s">
        <v>134</v>
      </c>
      <c r="B58" s="78">
        <v>577</v>
      </c>
      <c r="C58" s="78">
        <v>2511</v>
      </c>
      <c r="D58" s="78">
        <v>2475</v>
      </c>
      <c r="E58" s="84"/>
    </row>
    <row r="59" spans="1:5" s="74" customFormat="1" ht="13.5" customHeight="1" x14ac:dyDescent="0.15">
      <c r="A59" s="88" t="s">
        <v>135</v>
      </c>
      <c r="B59" s="89">
        <v>23.9</v>
      </c>
      <c r="C59" s="89">
        <v>25.8</v>
      </c>
      <c r="D59" s="89">
        <v>25.9</v>
      </c>
      <c r="E59" s="84"/>
    </row>
    <row r="60" spans="1:5" s="74" customFormat="1" ht="15" customHeight="1" x14ac:dyDescent="0.15">
      <c r="A60" s="90"/>
      <c r="B60" s="84"/>
      <c r="C60" s="84"/>
      <c r="D60" s="91" t="s">
        <v>136</v>
      </c>
      <c r="E60" s="84"/>
    </row>
    <row r="61" spans="1:5" ht="15" customHeight="1" x14ac:dyDescent="0.15">
      <c r="E61" s="92"/>
    </row>
    <row r="62" spans="1:5" ht="15" customHeight="1" x14ac:dyDescent="0.15">
      <c r="E62" s="92"/>
    </row>
    <row r="63" spans="1:5" ht="15" customHeight="1" x14ac:dyDescent="0.15">
      <c r="E63" s="92"/>
    </row>
    <row r="64" spans="1:5" ht="15" customHeight="1" x14ac:dyDescent="0.15">
      <c r="E64" s="92"/>
    </row>
    <row r="65" spans="5:5" ht="15" customHeight="1" x14ac:dyDescent="0.15">
      <c r="E65" s="92"/>
    </row>
    <row r="66" spans="5:5" ht="15" customHeight="1" x14ac:dyDescent="0.15">
      <c r="E66" s="92"/>
    </row>
    <row r="67" spans="5:5" ht="15" customHeight="1" x14ac:dyDescent="0.15">
      <c r="E67" s="92"/>
    </row>
    <row r="68" spans="5:5" ht="15" customHeight="1" x14ac:dyDescent="0.15">
      <c r="E68" s="92"/>
    </row>
    <row r="69" spans="5:5" ht="15" customHeight="1" x14ac:dyDescent="0.15">
      <c r="E69" s="92"/>
    </row>
    <row r="70" spans="5:5" ht="15" customHeight="1" x14ac:dyDescent="0.15">
      <c r="E70" s="92"/>
    </row>
    <row r="71" spans="5:5" ht="15" customHeight="1" x14ac:dyDescent="0.15">
      <c r="E71" s="92"/>
    </row>
    <row r="72" spans="5:5" ht="15" customHeight="1" x14ac:dyDescent="0.15">
      <c r="E72" s="92"/>
    </row>
    <row r="73" spans="5:5" ht="15" customHeight="1" x14ac:dyDescent="0.15">
      <c r="E73" s="92"/>
    </row>
    <row r="74" spans="5:5" ht="15" customHeight="1" x14ac:dyDescent="0.15">
      <c r="E74" s="92"/>
    </row>
    <row r="75" spans="5:5" ht="15" customHeight="1" x14ac:dyDescent="0.15">
      <c r="E75" s="92"/>
    </row>
    <row r="76" spans="5:5" ht="15" customHeight="1" x14ac:dyDescent="0.15">
      <c r="E76" s="92"/>
    </row>
    <row r="77" spans="5:5" ht="15" customHeight="1" x14ac:dyDescent="0.15">
      <c r="E77" s="92"/>
    </row>
    <row r="78" spans="5:5" ht="15" customHeight="1" x14ac:dyDescent="0.15">
      <c r="E78" s="92"/>
    </row>
    <row r="79" spans="5:5" ht="15" customHeight="1" x14ac:dyDescent="0.15">
      <c r="E79" s="92"/>
    </row>
    <row r="80" spans="5:5" ht="15" customHeight="1" x14ac:dyDescent="0.15">
      <c r="E80" s="92"/>
    </row>
    <row r="81" spans="5:5" ht="15" customHeight="1" x14ac:dyDescent="0.15">
      <c r="E81" s="92"/>
    </row>
    <row r="82" spans="5:5" ht="15" customHeight="1" x14ac:dyDescent="0.15">
      <c r="E82" s="92"/>
    </row>
    <row r="83" spans="5:5" ht="15" customHeight="1" x14ac:dyDescent="0.15">
      <c r="E83" s="92"/>
    </row>
    <row r="84" spans="5:5" ht="15" customHeight="1" x14ac:dyDescent="0.15">
      <c r="E84" s="92"/>
    </row>
    <row r="85" spans="5:5" ht="15" customHeight="1" x14ac:dyDescent="0.15">
      <c r="E85" s="92"/>
    </row>
    <row r="86" spans="5:5" ht="15" customHeight="1" x14ac:dyDescent="0.15">
      <c r="E86" s="92"/>
    </row>
    <row r="87" spans="5:5" ht="15" customHeight="1" x14ac:dyDescent="0.15">
      <c r="E87" s="92"/>
    </row>
    <row r="88" spans="5:5" ht="15" customHeight="1" x14ac:dyDescent="0.15">
      <c r="E88" s="92"/>
    </row>
    <row r="89" spans="5:5" ht="15" customHeight="1" x14ac:dyDescent="0.15">
      <c r="E89" s="92"/>
    </row>
    <row r="90" spans="5:5" ht="15" customHeight="1" x14ac:dyDescent="0.15">
      <c r="E90" s="92"/>
    </row>
    <row r="91" spans="5:5" ht="15" customHeight="1" x14ac:dyDescent="0.15">
      <c r="E91" s="92"/>
    </row>
    <row r="92" spans="5:5" ht="15" customHeight="1" x14ac:dyDescent="0.15">
      <c r="E92" s="92"/>
    </row>
    <row r="93" spans="5:5" ht="15" customHeight="1" x14ac:dyDescent="0.15">
      <c r="E93" s="92"/>
    </row>
    <row r="94" spans="5:5" ht="15" customHeight="1" x14ac:dyDescent="0.15">
      <c r="E94" s="92"/>
    </row>
    <row r="95" spans="5:5" ht="15" customHeight="1" x14ac:dyDescent="0.15">
      <c r="E95" s="92"/>
    </row>
    <row r="96" spans="5:5" ht="15" customHeight="1" x14ac:dyDescent="0.15">
      <c r="E96" s="92"/>
    </row>
    <row r="97" spans="5:5" ht="15" customHeight="1" x14ac:dyDescent="0.15">
      <c r="E97" s="92"/>
    </row>
    <row r="98" spans="5:5" ht="15" customHeight="1" x14ac:dyDescent="0.15">
      <c r="E98" s="92"/>
    </row>
    <row r="99" spans="5:5" ht="15" customHeight="1" x14ac:dyDescent="0.15">
      <c r="E99" s="92"/>
    </row>
    <row r="100" spans="5:5" ht="15" customHeight="1" x14ac:dyDescent="0.15">
      <c r="E100" s="92"/>
    </row>
    <row r="101" spans="5:5" ht="15" customHeight="1" x14ac:dyDescent="0.15">
      <c r="E101" s="92"/>
    </row>
    <row r="102" spans="5:5" ht="15" customHeight="1" x14ac:dyDescent="0.15">
      <c r="E102" s="92"/>
    </row>
    <row r="103" spans="5:5" ht="15" customHeight="1" x14ac:dyDescent="0.15">
      <c r="E103" s="92"/>
    </row>
    <row r="104" spans="5:5" ht="15" customHeight="1" x14ac:dyDescent="0.15">
      <c r="E104" s="92"/>
    </row>
    <row r="105" spans="5:5" ht="15" customHeight="1" x14ac:dyDescent="0.15">
      <c r="E105" s="92"/>
    </row>
    <row r="106" spans="5:5" ht="15" customHeight="1" x14ac:dyDescent="0.15">
      <c r="E106" s="92"/>
    </row>
    <row r="107" spans="5:5" ht="15" customHeight="1" x14ac:dyDescent="0.15">
      <c r="E107" s="92"/>
    </row>
    <row r="108" spans="5:5" ht="15" customHeight="1" x14ac:dyDescent="0.15">
      <c r="E108" s="92"/>
    </row>
    <row r="109" spans="5:5" ht="15" customHeight="1" x14ac:dyDescent="0.15">
      <c r="E109" s="92"/>
    </row>
    <row r="110" spans="5:5" ht="15" customHeight="1" x14ac:dyDescent="0.15">
      <c r="E110" s="92"/>
    </row>
    <row r="111" spans="5:5" ht="15" customHeight="1" x14ac:dyDescent="0.15">
      <c r="E111" s="92"/>
    </row>
    <row r="112" spans="5:5" ht="15" customHeight="1" x14ac:dyDescent="0.15">
      <c r="E112" s="92"/>
    </row>
    <row r="113" spans="5:5" ht="15" customHeight="1" x14ac:dyDescent="0.15">
      <c r="E113" s="92"/>
    </row>
    <row r="114" spans="5:5" ht="15" customHeight="1" x14ac:dyDescent="0.15">
      <c r="E114" s="92"/>
    </row>
    <row r="115" spans="5:5" ht="15" customHeight="1" x14ac:dyDescent="0.15">
      <c r="E115" s="92"/>
    </row>
    <row r="116" spans="5:5" ht="15" customHeight="1" x14ac:dyDescent="0.15">
      <c r="E116" s="92"/>
    </row>
    <row r="117" spans="5:5" ht="15" customHeight="1" x14ac:dyDescent="0.15">
      <c r="E117" s="92"/>
    </row>
    <row r="118" spans="5:5" ht="15" customHeight="1" x14ac:dyDescent="0.15">
      <c r="E118" s="92"/>
    </row>
    <row r="119" spans="5:5" ht="15" customHeight="1" x14ac:dyDescent="0.15">
      <c r="E119" s="92"/>
    </row>
    <row r="120" spans="5:5" ht="15" customHeight="1" x14ac:dyDescent="0.15">
      <c r="E120" s="92"/>
    </row>
    <row r="121" spans="5:5" ht="15" customHeight="1" x14ac:dyDescent="0.15">
      <c r="E121" s="92"/>
    </row>
    <row r="122" spans="5:5" ht="15" customHeight="1" x14ac:dyDescent="0.15">
      <c r="E122" s="92"/>
    </row>
    <row r="123" spans="5:5" ht="15" customHeight="1" x14ac:dyDescent="0.15">
      <c r="E123" s="92"/>
    </row>
    <row r="124" spans="5:5" ht="15" customHeight="1" x14ac:dyDescent="0.15">
      <c r="E124" s="92"/>
    </row>
    <row r="125" spans="5:5" ht="15" customHeight="1" x14ac:dyDescent="0.15">
      <c r="E125" s="92"/>
    </row>
    <row r="126" spans="5:5" ht="15" customHeight="1" x14ac:dyDescent="0.15">
      <c r="E126" s="92"/>
    </row>
    <row r="127" spans="5:5" ht="15" customHeight="1" x14ac:dyDescent="0.15">
      <c r="E127" s="92"/>
    </row>
    <row r="128" spans="5:5" ht="15" customHeight="1" x14ac:dyDescent="0.15">
      <c r="E128" s="92"/>
    </row>
    <row r="129" spans="5:5" ht="15" customHeight="1" x14ac:dyDescent="0.15">
      <c r="E129" s="92"/>
    </row>
    <row r="130" spans="5:5" ht="15" customHeight="1" x14ac:dyDescent="0.15">
      <c r="E130" s="92"/>
    </row>
    <row r="131" spans="5:5" ht="15" customHeight="1" x14ac:dyDescent="0.15">
      <c r="E131" s="92"/>
    </row>
    <row r="132" spans="5:5" ht="15" customHeight="1" x14ac:dyDescent="0.15">
      <c r="E132" s="92"/>
    </row>
    <row r="133" spans="5:5" ht="15" customHeight="1" x14ac:dyDescent="0.15">
      <c r="E133" s="92"/>
    </row>
  </sheetData>
  <phoneticPr fontId="2"/>
  <hyperlinks>
    <hyperlink ref="A1" location="目次!A1" display="目次へもどる" xr:uid="{DA8000F4-BC95-4564-8D63-4BAA7190D3F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84CC-BDA2-4191-9170-4FA786C2374C}">
  <sheetPr codeName="Sheet5"/>
  <dimension ref="A1:E39"/>
  <sheetViews>
    <sheetView zoomScale="110" zoomScaleNormal="110" workbookViewId="0"/>
  </sheetViews>
  <sheetFormatPr defaultColWidth="8.75" defaultRowHeight="15" customHeight="1" x14ac:dyDescent="0.15"/>
  <cols>
    <col min="1" max="1" width="11.25" style="94" customWidth="1"/>
    <col min="2" max="5" width="18.75" style="93" customWidth="1"/>
    <col min="6" max="16384" width="8.75" style="94"/>
  </cols>
  <sheetData>
    <row r="1" spans="1:5" s="117" customFormat="1" ht="15" customHeight="1" x14ac:dyDescent="0.15">
      <c r="A1" s="703" t="s">
        <v>764</v>
      </c>
    </row>
    <row r="2" spans="1:5" s="117" customFormat="1" ht="15" customHeight="1" x14ac:dyDescent="0.15"/>
    <row r="3" spans="1:5" ht="15" customHeight="1" x14ac:dyDescent="0.15">
      <c r="A3" s="33" t="s">
        <v>137</v>
      </c>
    </row>
    <row r="4" spans="1:5" s="97" customFormat="1" ht="15" customHeight="1" x14ac:dyDescent="0.15">
      <c r="A4" s="95" t="s">
        <v>138</v>
      </c>
      <c r="B4" s="96"/>
      <c r="C4" s="96"/>
      <c r="D4" s="96"/>
      <c r="E4" s="36" t="s">
        <v>139</v>
      </c>
    </row>
    <row r="5" spans="1:5" s="97" customFormat="1" ht="15" customHeight="1" x14ac:dyDescent="0.15">
      <c r="A5" s="37" t="s">
        <v>140</v>
      </c>
      <c r="B5" s="98" t="s">
        <v>141</v>
      </c>
      <c r="C5" s="98" t="s">
        <v>142</v>
      </c>
      <c r="D5" s="98" t="s">
        <v>143</v>
      </c>
      <c r="E5" s="99" t="s">
        <v>144</v>
      </c>
    </row>
    <row r="6" spans="1:5" s="97" customFormat="1" ht="15" hidden="1" customHeight="1" x14ac:dyDescent="0.15">
      <c r="A6" s="100" t="s">
        <v>145</v>
      </c>
      <c r="B6" s="101">
        <v>113.5</v>
      </c>
      <c r="C6" s="102">
        <v>117.9</v>
      </c>
      <c r="D6" s="102">
        <v>116.8</v>
      </c>
      <c r="E6" s="102">
        <v>119.3</v>
      </c>
    </row>
    <row r="7" spans="1:5" s="97" customFormat="1" ht="15" hidden="1" customHeight="1" x14ac:dyDescent="0.15">
      <c r="A7" s="103">
        <v>18</v>
      </c>
      <c r="B7" s="104">
        <v>124</v>
      </c>
      <c r="C7" s="102">
        <v>128.80000000000001</v>
      </c>
      <c r="D7" s="102">
        <v>127.8</v>
      </c>
      <c r="E7" s="102">
        <v>130.6</v>
      </c>
    </row>
    <row r="8" spans="1:5" s="97" customFormat="1" ht="15" hidden="1" customHeight="1" x14ac:dyDescent="0.15">
      <c r="A8" s="103">
        <v>19</v>
      </c>
      <c r="B8" s="104">
        <v>127.4</v>
      </c>
      <c r="C8" s="102">
        <v>133.9</v>
      </c>
      <c r="D8" s="102">
        <v>132.19999999999999</v>
      </c>
      <c r="E8" s="102">
        <v>136.9</v>
      </c>
    </row>
    <row r="9" spans="1:5" s="97" customFormat="1" ht="15" hidden="1" customHeight="1" x14ac:dyDescent="0.15">
      <c r="A9" s="103">
        <v>20</v>
      </c>
      <c r="B9" s="104">
        <v>150.69999999999999</v>
      </c>
      <c r="C9" s="102">
        <v>154.30000000000001</v>
      </c>
      <c r="D9" s="102">
        <v>153.9</v>
      </c>
      <c r="E9" s="102">
        <v>156.5</v>
      </c>
    </row>
    <row r="10" spans="1:5" s="97" customFormat="1" ht="15" hidden="1" customHeight="1" x14ac:dyDescent="0.15">
      <c r="A10" s="103">
        <v>21</v>
      </c>
      <c r="B10" s="104">
        <v>103.3</v>
      </c>
      <c r="C10" s="102">
        <v>106.8</v>
      </c>
      <c r="D10" s="102">
        <v>106</v>
      </c>
      <c r="E10" s="102">
        <v>108.6</v>
      </c>
    </row>
    <row r="11" spans="1:5" s="97" customFormat="1" ht="15" hidden="1" customHeight="1" x14ac:dyDescent="0.15">
      <c r="A11" s="103">
        <v>22</v>
      </c>
      <c r="B11" s="104">
        <v>123.1</v>
      </c>
      <c r="C11" s="102">
        <v>125.8</v>
      </c>
      <c r="D11" s="102">
        <v>124.7</v>
      </c>
      <c r="E11" s="102">
        <v>126.5</v>
      </c>
    </row>
    <row r="12" spans="1:5" s="97" customFormat="1" ht="15" hidden="1" customHeight="1" x14ac:dyDescent="0.15">
      <c r="A12" s="103">
        <v>23</v>
      </c>
      <c r="B12" s="104">
        <v>131.6</v>
      </c>
      <c r="C12" s="102">
        <v>134.9</v>
      </c>
      <c r="D12" s="102">
        <v>134.1</v>
      </c>
      <c r="E12" s="102">
        <v>136</v>
      </c>
    </row>
    <row r="13" spans="1:5" s="97" customFormat="1" ht="15" hidden="1" customHeight="1" x14ac:dyDescent="0.15">
      <c r="A13" s="103">
        <v>24</v>
      </c>
      <c r="B13" s="104">
        <v>139.69999999999999</v>
      </c>
      <c r="C13" s="102">
        <v>143.19999999999999</v>
      </c>
      <c r="D13" s="102">
        <v>142.30000000000001</v>
      </c>
      <c r="E13" s="102">
        <v>145.6</v>
      </c>
    </row>
    <row r="14" spans="1:5" s="97" customFormat="1" ht="15" hidden="1" customHeight="1" x14ac:dyDescent="0.15">
      <c r="A14" s="103">
        <v>25</v>
      </c>
      <c r="B14" s="104">
        <v>144.69999999999999</v>
      </c>
      <c r="C14" s="102">
        <v>148.80000000000001</v>
      </c>
      <c r="D14" s="102">
        <v>147.80000000000001</v>
      </c>
      <c r="E14" s="102">
        <v>149.69999999999999</v>
      </c>
    </row>
    <row r="15" spans="1:5" s="97" customFormat="1" ht="15" hidden="1" customHeight="1" x14ac:dyDescent="0.15">
      <c r="A15" s="100" t="s">
        <v>146</v>
      </c>
      <c r="B15" s="105">
        <v>144.69999999999999</v>
      </c>
      <c r="C15" s="106">
        <v>148.80000000000001</v>
      </c>
      <c r="D15" s="107">
        <v>147.80000000000001</v>
      </c>
      <c r="E15" s="108">
        <v>149.69999999999999</v>
      </c>
    </row>
    <row r="16" spans="1:5" s="97" customFormat="1" ht="15" customHeight="1" x14ac:dyDescent="0.15">
      <c r="A16" s="100" t="s">
        <v>147</v>
      </c>
      <c r="B16" s="109">
        <v>138.80000000000001</v>
      </c>
      <c r="C16" s="106">
        <v>145.19999999999999</v>
      </c>
      <c r="D16" s="107">
        <v>143</v>
      </c>
      <c r="E16" s="108">
        <v>145.5</v>
      </c>
    </row>
    <row r="17" spans="1:5" s="97" customFormat="1" ht="15" customHeight="1" x14ac:dyDescent="0.15">
      <c r="A17" s="103">
        <v>28</v>
      </c>
      <c r="B17" s="109">
        <v>114.3</v>
      </c>
      <c r="C17" s="106">
        <v>120.4</v>
      </c>
      <c r="D17" s="107">
        <v>118.9</v>
      </c>
      <c r="E17" s="108">
        <v>123.5</v>
      </c>
    </row>
    <row r="18" spans="1:5" s="97" customFormat="1" ht="15" customHeight="1" x14ac:dyDescent="0.15">
      <c r="A18" s="103">
        <v>29</v>
      </c>
      <c r="B18" s="109">
        <v>125.8</v>
      </c>
      <c r="C18" s="106">
        <v>130.5</v>
      </c>
      <c r="D18" s="107">
        <v>128.9</v>
      </c>
      <c r="E18" s="108">
        <v>131.80000000000001</v>
      </c>
    </row>
    <row r="19" spans="1:5" s="97" customFormat="1" ht="15" customHeight="1" x14ac:dyDescent="0.15">
      <c r="A19" s="103">
        <v>30</v>
      </c>
      <c r="B19" s="109">
        <v>137.1</v>
      </c>
      <c r="C19" s="106">
        <v>141.9</v>
      </c>
      <c r="D19" s="107">
        <v>140.4</v>
      </c>
      <c r="E19" s="108">
        <v>142.5</v>
      </c>
    </row>
    <row r="20" spans="1:5" s="97" customFormat="1" ht="15" customHeight="1" x14ac:dyDescent="0.15">
      <c r="A20" s="103">
        <v>31</v>
      </c>
      <c r="B20" s="109">
        <v>137.5</v>
      </c>
      <c r="C20" s="106">
        <v>143.9</v>
      </c>
      <c r="D20" s="107">
        <v>141.69999999999999</v>
      </c>
      <c r="E20" s="108">
        <v>142.6</v>
      </c>
    </row>
    <row r="21" spans="1:5" s="97" customFormat="1" ht="15" customHeight="1" x14ac:dyDescent="0.15">
      <c r="A21" s="100" t="s">
        <v>148</v>
      </c>
      <c r="B21" s="109">
        <v>145.9</v>
      </c>
      <c r="C21" s="106">
        <v>150.1</v>
      </c>
      <c r="D21" s="106">
        <v>149.5</v>
      </c>
      <c r="E21" s="106">
        <v>151</v>
      </c>
    </row>
    <row r="22" spans="1:5" s="97" customFormat="1" ht="15" customHeight="1" x14ac:dyDescent="0.15">
      <c r="A22" s="110" t="s">
        <v>149</v>
      </c>
      <c r="B22" s="111">
        <v>131.6</v>
      </c>
      <c r="C22" s="111">
        <v>136.1</v>
      </c>
      <c r="D22" s="111">
        <v>135.80000000000001</v>
      </c>
      <c r="E22" s="111">
        <v>137.80000000000001</v>
      </c>
    </row>
    <row r="23" spans="1:5" s="97" customFormat="1" ht="15" customHeight="1" x14ac:dyDescent="0.15">
      <c r="A23" s="110" t="s">
        <v>150</v>
      </c>
      <c r="B23" s="111">
        <v>157.6</v>
      </c>
      <c r="C23" s="111">
        <v>164.7</v>
      </c>
      <c r="D23" s="111">
        <v>163.4</v>
      </c>
      <c r="E23" s="111">
        <v>166.7</v>
      </c>
    </row>
    <row r="24" spans="1:5" s="97" customFormat="1" ht="15" customHeight="1" x14ac:dyDescent="0.15">
      <c r="A24" s="110" t="s">
        <v>41</v>
      </c>
      <c r="B24" s="111">
        <v>163.19999999999999</v>
      </c>
      <c r="C24" s="111">
        <v>168.2</v>
      </c>
      <c r="D24" s="111">
        <v>167.2</v>
      </c>
      <c r="E24" s="111">
        <v>168.9</v>
      </c>
    </row>
    <row r="25" spans="1:5" s="97" customFormat="1" ht="15" customHeight="1" x14ac:dyDescent="0.15">
      <c r="A25" s="110" t="s">
        <v>151</v>
      </c>
      <c r="B25" s="111">
        <v>171.2</v>
      </c>
      <c r="C25" s="111">
        <v>175.5</v>
      </c>
      <c r="D25" s="111">
        <v>175</v>
      </c>
      <c r="E25" s="111">
        <v>176.4</v>
      </c>
    </row>
    <row r="26" spans="1:5" s="97" customFormat="1" ht="15" customHeight="1" x14ac:dyDescent="0.15">
      <c r="A26" s="110"/>
      <c r="B26" s="111"/>
      <c r="C26" s="111"/>
      <c r="D26" s="111"/>
      <c r="E26" s="111"/>
    </row>
    <row r="27" spans="1:5" s="97" customFormat="1" ht="15" customHeight="1" x14ac:dyDescent="0.15">
      <c r="A27" s="40" t="s">
        <v>152</v>
      </c>
      <c r="B27" s="112">
        <v>177.1</v>
      </c>
      <c r="C27" s="112">
        <v>180.6</v>
      </c>
      <c r="D27" s="112">
        <v>180.6</v>
      </c>
      <c r="E27" s="112">
        <v>182.9</v>
      </c>
    </row>
    <row r="28" spans="1:5" s="97" customFormat="1" ht="15" customHeight="1" x14ac:dyDescent="0.15">
      <c r="A28" s="40" t="s">
        <v>153</v>
      </c>
      <c r="B28" s="112">
        <v>181.5</v>
      </c>
      <c r="C28" s="112">
        <v>184.6</v>
      </c>
      <c r="D28" s="112">
        <v>184.3</v>
      </c>
      <c r="E28" s="112">
        <v>186</v>
      </c>
    </row>
    <row r="29" spans="1:5" s="97" customFormat="1" ht="15" customHeight="1" x14ac:dyDescent="0.15">
      <c r="A29" s="40" t="s">
        <v>154</v>
      </c>
      <c r="B29" s="112">
        <v>178.1</v>
      </c>
      <c r="C29" s="112">
        <v>184.1</v>
      </c>
      <c r="D29" s="112">
        <v>183.3</v>
      </c>
      <c r="E29" s="112">
        <v>185</v>
      </c>
    </row>
    <row r="30" spans="1:5" s="97" customFormat="1" ht="15" customHeight="1" x14ac:dyDescent="0.15">
      <c r="A30" s="40" t="s">
        <v>155</v>
      </c>
      <c r="B30" s="112">
        <v>181.8</v>
      </c>
      <c r="C30" s="112">
        <v>186.3</v>
      </c>
      <c r="D30" s="112">
        <v>186.1</v>
      </c>
      <c r="E30" s="112">
        <v>189.2</v>
      </c>
    </row>
    <row r="31" spans="1:5" s="97" customFormat="1" ht="15" customHeight="1" x14ac:dyDescent="0.15">
      <c r="A31" s="40" t="s">
        <v>156</v>
      </c>
      <c r="B31" s="112">
        <v>176.5</v>
      </c>
      <c r="C31" s="112">
        <v>183</v>
      </c>
      <c r="D31" s="112">
        <v>182.7</v>
      </c>
      <c r="E31" s="112">
        <v>187.2</v>
      </c>
    </row>
    <row r="32" spans="1:5" s="97" customFormat="1" ht="15" customHeight="1" x14ac:dyDescent="0.15">
      <c r="A32" s="40" t="s">
        <v>157</v>
      </c>
      <c r="B32" s="112">
        <v>167.9</v>
      </c>
      <c r="C32" s="112">
        <v>174.3</v>
      </c>
      <c r="D32" s="112">
        <v>173.6</v>
      </c>
      <c r="E32" s="112">
        <v>178.7</v>
      </c>
    </row>
    <row r="33" spans="1:5" s="97" customFormat="1" ht="15" customHeight="1" x14ac:dyDescent="0.15">
      <c r="A33" s="40" t="s">
        <v>158</v>
      </c>
      <c r="B33" s="112">
        <v>167.6</v>
      </c>
      <c r="C33" s="112">
        <v>173.6</v>
      </c>
      <c r="D33" s="112">
        <v>173.6</v>
      </c>
      <c r="E33" s="112">
        <v>177.6</v>
      </c>
    </row>
    <row r="34" spans="1:5" s="97" customFormat="1" ht="15" customHeight="1" x14ac:dyDescent="0.15">
      <c r="A34" s="40" t="s">
        <v>159</v>
      </c>
      <c r="B34" s="112">
        <v>169</v>
      </c>
      <c r="C34" s="112">
        <v>174.2</v>
      </c>
      <c r="D34" s="112">
        <v>174.4</v>
      </c>
      <c r="E34" s="112">
        <v>178</v>
      </c>
    </row>
    <row r="35" spans="1:5" s="97" customFormat="1" ht="15" customHeight="1" x14ac:dyDescent="0.15">
      <c r="A35" s="40" t="s">
        <v>160</v>
      </c>
      <c r="B35" s="112">
        <v>169.3</v>
      </c>
      <c r="C35" s="112">
        <v>174.1</v>
      </c>
      <c r="D35" s="112">
        <v>174</v>
      </c>
      <c r="E35" s="112">
        <v>177.3</v>
      </c>
    </row>
    <row r="36" spans="1:5" s="97" customFormat="1" ht="15" customHeight="1" x14ac:dyDescent="0.15">
      <c r="A36" s="40" t="s">
        <v>161</v>
      </c>
      <c r="B36" s="112">
        <v>170.7</v>
      </c>
      <c r="C36" s="112">
        <v>175.4</v>
      </c>
      <c r="D36" s="112">
        <v>175.3</v>
      </c>
      <c r="E36" s="112">
        <v>178.4</v>
      </c>
    </row>
    <row r="37" spans="1:5" s="97" customFormat="1" ht="15" customHeight="1" x14ac:dyDescent="0.15">
      <c r="A37" s="40" t="s">
        <v>162</v>
      </c>
      <c r="B37" s="112">
        <v>167.8</v>
      </c>
      <c r="C37" s="112">
        <v>173.6</v>
      </c>
      <c r="D37" s="112">
        <v>173</v>
      </c>
      <c r="E37" s="112">
        <v>177.6</v>
      </c>
    </row>
    <row r="38" spans="1:5" s="97" customFormat="1" ht="15" customHeight="1" x14ac:dyDescent="0.15">
      <c r="A38" s="44" t="s">
        <v>163</v>
      </c>
      <c r="B38" s="113">
        <v>158.5</v>
      </c>
      <c r="C38" s="113">
        <v>164.8</v>
      </c>
      <c r="D38" s="113">
        <v>164</v>
      </c>
      <c r="E38" s="112">
        <v>169.9</v>
      </c>
    </row>
    <row r="39" spans="1:5" s="97" customFormat="1" ht="15" customHeight="1" x14ac:dyDescent="0.15">
      <c r="A39" s="34"/>
      <c r="B39" s="114"/>
      <c r="C39" s="96"/>
      <c r="D39" s="115"/>
      <c r="E39" s="116" t="s">
        <v>164</v>
      </c>
    </row>
  </sheetData>
  <phoneticPr fontId="2"/>
  <dataValidations count="1">
    <dataValidation imeMode="off" allowBlank="1" showInputMessage="1" showErrorMessage="1" sqref="B22:D38" xr:uid="{0FB9B011-4ADB-46D0-B561-7889EAE5EC50}"/>
  </dataValidations>
  <hyperlinks>
    <hyperlink ref="A1" location="目次!A1" display="目次へもどる" xr:uid="{B38052B8-9D11-4DC9-8136-46068189F80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E6A8-9392-464B-893D-D0E2F061FDF6}">
  <sheetPr codeName="Sheet6"/>
  <dimension ref="A1:E9"/>
  <sheetViews>
    <sheetView zoomScale="110" zoomScaleNormal="110" workbookViewId="0"/>
  </sheetViews>
  <sheetFormatPr defaultColWidth="19.125" defaultRowHeight="15" customHeight="1" x14ac:dyDescent="0.15"/>
  <cols>
    <col min="1" max="1" width="11.125" style="126" customWidth="1"/>
    <col min="2" max="5" width="18.625" style="126" customWidth="1"/>
    <col min="6" max="16384" width="19.125" style="126"/>
  </cols>
  <sheetData>
    <row r="1" spans="1:5" ht="15" customHeight="1" x14ac:dyDescent="0.15">
      <c r="A1" s="703" t="s">
        <v>764</v>
      </c>
    </row>
    <row r="3" spans="1:5" s="117" customFormat="1" ht="15" customHeight="1" x14ac:dyDescent="0.15">
      <c r="A3" s="33" t="s">
        <v>165</v>
      </c>
    </row>
    <row r="4" spans="1:5" s="34" customFormat="1" ht="15" customHeight="1" x14ac:dyDescent="0.15">
      <c r="A4" s="118"/>
      <c r="E4" s="119" t="s">
        <v>166</v>
      </c>
    </row>
    <row r="5" spans="1:5" s="115" customFormat="1" ht="15" customHeight="1" x14ac:dyDescent="0.15">
      <c r="A5" s="37" t="s">
        <v>167</v>
      </c>
      <c r="B5" s="37" t="s">
        <v>168</v>
      </c>
      <c r="C5" s="120" t="s">
        <v>169</v>
      </c>
      <c r="D5" s="120" t="s">
        <v>170</v>
      </c>
      <c r="E5" s="121" t="s">
        <v>171</v>
      </c>
    </row>
    <row r="6" spans="1:5" s="34" customFormat="1" ht="15" customHeight="1" x14ac:dyDescent="0.15">
      <c r="A6" s="40" t="s">
        <v>172</v>
      </c>
      <c r="B6" s="122">
        <v>97</v>
      </c>
      <c r="C6" s="123">
        <v>49</v>
      </c>
      <c r="D6" s="123">
        <v>41</v>
      </c>
      <c r="E6" s="123">
        <v>63</v>
      </c>
    </row>
    <row r="7" spans="1:5" s="34" customFormat="1" ht="15" customHeight="1" x14ac:dyDescent="0.15">
      <c r="A7" s="40" t="s">
        <v>41</v>
      </c>
      <c r="B7" s="123">
        <v>123</v>
      </c>
      <c r="C7" s="123">
        <v>114</v>
      </c>
      <c r="D7" s="123">
        <v>56</v>
      </c>
      <c r="E7" s="123">
        <v>79</v>
      </c>
    </row>
    <row r="8" spans="1:5" s="34" customFormat="1" ht="15" customHeight="1" x14ac:dyDescent="0.15">
      <c r="A8" s="40" t="s">
        <v>42</v>
      </c>
      <c r="B8" s="123">
        <v>110</v>
      </c>
      <c r="C8" s="123">
        <v>80</v>
      </c>
      <c r="D8" s="123">
        <v>46</v>
      </c>
      <c r="E8" s="123">
        <v>49</v>
      </c>
    </row>
    <row r="9" spans="1:5" s="34" customFormat="1" ht="15" customHeight="1" x14ac:dyDescent="0.15">
      <c r="A9" s="124"/>
      <c r="B9" s="125"/>
      <c r="C9" s="125"/>
      <c r="D9" s="125"/>
      <c r="E9" s="116" t="s">
        <v>173</v>
      </c>
    </row>
  </sheetData>
  <phoneticPr fontId="2"/>
  <hyperlinks>
    <hyperlink ref="A1" location="目次!A1" display="目次へもどる" xr:uid="{C1E1A088-D9C3-45B4-8246-9BEBEC15A25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A68D-FEAD-447F-B7F9-04C78C79B3E3}">
  <sheetPr codeName="Sheet7"/>
  <dimension ref="A1:F19"/>
  <sheetViews>
    <sheetView zoomScale="110" zoomScaleNormal="110" workbookViewId="0"/>
  </sheetViews>
  <sheetFormatPr defaultColWidth="10" defaultRowHeight="15" customHeight="1" x14ac:dyDescent="0.15"/>
  <cols>
    <col min="1" max="1" width="18.125" style="97" customWidth="1"/>
    <col min="2" max="2" width="16.875" style="97" customWidth="1"/>
    <col min="3" max="3" width="14.125" style="97" customWidth="1"/>
    <col min="4" max="6" width="12.625" style="97" customWidth="1"/>
    <col min="7" max="16384" width="10" style="97"/>
  </cols>
  <sheetData>
    <row r="1" spans="1:6" s="34" customFormat="1" ht="15" customHeight="1" x14ac:dyDescent="0.15">
      <c r="A1" s="703" t="s">
        <v>764</v>
      </c>
    </row>
    <row r="2" spans="1:6" s="34" customFormat="1" ht="15" customHeight="1" x14ac:dyDescent="0.15"/>
    <row r="3" spans="1:6" s="127" customFormat="1" ht="15" customHeight="1" x14ac:dyDescent="0.15">
      <c r="A3" s="33" t="s">
        <v>174</v>
      </c>
      <c r="B3" s="97"/>
      <c r="C3" s="34"/>
      <c r="D3" s="34"/>
      <c r="E3" s="97"/>
      <c r="F3" s="97"/>
    </row>
    <row r="4" spans="1:6" ht="15" customHeight="1" x14ac:dyDescent="0.15">
      <c r="A4" s="34" t="s">
        <v>175</v>
      </c>
      <c r="C4" s="34"/>
      <c r="D4" s="34"/>
      <c r="F4" s="36" t="s">
        <v>176</v>
      </c>
    </row>
    <row r="5" spans="1:6" ht="15" customHeight="1" x14ac:dyDescent="0.15">
      <c r="A5" s="552" t="s">
        <v>177</v>
      </c>
      <c r="B5" s="552"/>
      <c r="C5" s="553"/>
      <c r="D5" s="129" t="s">
        <v>178</v>
      </c>
      <c r="E5" s="129" t="s">
        <v>179</v>
      </c>
      <c r="F5" s="129" t="s">
        <v>180</v>
      </c>
    </row>
    <row r="6" spans="1:6" ht="15" customHeight="1" x14ac:dyDescent="0.15">
      <c r="A6" s="554" t="s">
        <v>181</v>
      </c>
      <c r="B6" s="130" t="s">
        <v>182</v>
      </c>
      <c r="C6" s="131" t="s">
        <v>183</v>
      </c>
      <c r="D6" s="132">
        <v>48</v>
      </c>
      <c r="E6" s="132">
        <v>140</v>
      </c>
      <c r="F6" s="132">
        <v>36</v>
      </c>
    </row>
    <row r="7" spans="1:6" ht="15" customHeight="1" x14ac:dyDescent="0.15">
      <c r="A7" s="555"/>
      <c r="B7" s="557" t="s">
        <v>184</v>
      </c>
      <c r="C7" s="134" t="s">
        <v>183</v>
      </c>
      <c r="D7" s="132">
        <v>204</v>
      </c>
      <c r="E7" s="132">
        <v>336</v>
      </c>
      <c r="F7" s="132">
        <v>219</v>
      </c>
    </row>
    <row r="8" spans="1:6" ht="15" customHeight="1" x14ac:dyDescent="0.15">
      <c r="A8" s="555"/>
      <c r="B8" s="558"/>
      <c r="C8" s="134" t="s">
        <v>185</v>
      </c>
      <c r="D8" s="135">
        <v>0</v>
      </c>
      <c r="E8" s="135">
        <v>0</v>
      </c>
      <c r="F8" s="135">
        <v>0</v>
      </c>
    </row>
    <row r="9" spans="1:6" ht="15" customHeight="1" x14ac:dyDescent="0.15">
      <c r="A9" s="555"/>
      <c r="B9" s="558"/>
      <c r="C9" s="134" t="s">
        <v>186</v>
      </c>
      <c r="D9" s="135">
        <v>0</v>
      </c>
      <c r="E9" s="135">
        <v>0</v>
      </c>
      <c r="F9" s="135">
        <v>0</v>
      </c>
    </row>
    <row r="10" spans="1:6" ht="15" customHeight="1" x14ac:dyDescent="0.15">
      <c r="A10" s="555"/>
      <c r="B10" s="559"/>
      <c r="C10" s="137" t="s">
        <v>187</v>
      </c>
      <c r="D10" s="132">
        <v>1</v>
      </c>
      <c r="E10" s="132">
        <v>1</v>
      </c>
      <c r="F10" s="132">
        <v>1</v>
      </c>
    </row>
    <row r="11" spans="1:6" ht="15" customHeight="1" x14ac:dyDescent="0.15">
      <c r="A11" s="556"/>
      <c r="B11" s="560" t="s">
        <v>188</v>
      </c>
      <c r="C11" s="561"/>
      <c r="D11" s="138">
        <f>SUM(D6:D10)</f>
        <v>253</v>
      </c>
      <c r="E11" s="138">
        <f>SUM(E6:E10)</f>
        <v>477</v>
      </c>
      <c r="F11" s="138">
        <f>SUM(F6:F10)</f>
        <v>256</v>
      </c>
    </row>
    <row r="12" spans="1:6" ht="15" customHeight="1" x14ac:dyDescent="0.15">
      <c r="A12" s="545" t="s">
        <v>189</v>
      </c>
      <c r="B12" s="562" t="s">
        <v>184</v>
      </c>
      <c r="C12" s="131" t="s">
        <v>190</v>
      </c>
      <c r="D12" s="139">
        <v>61</v>
      </c>
      <c r="E12" s="139">
        <v>123</v>
      </c>
      <c r="F12" s="139">
        <v>49</v>
      </c>
    </row>
    <row r="13" spans="1:6" ht="15" customHeight="1" x14ac:dyDescent="0.15">
      <c r="A13" s="546"/>
      <c r="B13" s="562"/>
      <c r="C13" s="134" t="s">
        <v>185</v>
      </c>
      <c r="D13" s="140">
        <v>20</v>
      </c>
      <c r="E13" s="140">
        <v>95</v>
      </c>
      <c r="F13" s="140">
        <v>23</v>
      </c>
    </row>
    <row r="14" spans="1:6" ht="15" customHeight="1" x14ac:dyDescent="0.15">
      <c r="A14" s="546"/>
      <c r="B14" s="549"/>
      <c r="C14" s="134" t="s">
        <v>186</v>
      </c>
      <c r="D14" s="132">
        <v>3</v>
      </c>
      <c r="E14" s="132">
        <v>1</v>
      </c>
      <c r="F14" s="132">
        <v>2</v>
      </c>
    </row>
    <row r="15" spans="1:6" ht="15" customHeight="1" x14ac:dyDescent="0.15">
      <c r="A15" s="547"/>
      <c r="B15" s="550" t="s">
        <v>188</v>
      </c>
      <c r="C15" s="551"/>
      <c r="D15" s="142">
        <f>SUM(D12:D14)</f>
        <v>84</v>
      </c>
      <c r="E15" s="142">
        <f>SUM(E12:E14)</f>
        <v>219</v>
      </c>
      <c r="F15" s="142">
        <f>SUM(F12:F14)</f>
        <v>74</v>
      </c>
    </row>
    <row r="16" spans="1:6" ht="15" customHeight="1" x14ac:dyDescent="0.15">
      <c r="A16" s="545" t="s">
        <v>191</v>
      </c>
      <c r="B16" s="548" t="s">
        <v>184</v>
      </c>
      <c r="C16" s="143" t="s">
        <v>183</v>
      </c>
      <c r="D16" s="132">
        <v>754</v>
      </c>
      <c r="E16" s="132">
        <v>244</v>
      </c>
      <c r="F16" s="132">
        <v>543</v>
      </c>
    </row>
    <row r="17" spans="1:6" ht="15" customHeight="1" x14ac:dyDescent="0.15">
      <c r="A17" s="546"/>
      <c r="B17" s="549"/>
      <c r="C17" s="134" t="s">
        <v>186</v>
      </c>
      <c r="D17" s="132">
        <v>5</v>
      </c>
      <c r="E17" s="132">
        <v>10</v>
      </c>
      <c r="F17" s="132">
        <v>9</v>
      </c>
    </row>
    <row r="18" spans="1:6" ht="15" customHeight="1" x14ac:dyDescent="0.15">
      <c r="A18" s="547"/>
      <c r="B18" s="550" t="s">
        <v>188</v>
      </c>
      <c r="C18" s="551"/>
      <c r="D18" s="142">
        <f>SUM(D16:D17)</f>
        <v>759</v>
      </c>
      <c r="E18" s="142">
        <f>SUM(E16:E17)</f>
        <v>254</v>
      </c>
      <c r="F18" s="142">
        <f>SUM(F16:F17)</f>
        <v>552</v>
      </c>
    </row>
    <row r="19" spans="1:6" ht="15" customHeight="1" x14ac:dyDescent="0.15">
      <c r="B19" s="34"/>
      <c r="C19" s="34"/>
      <c r="D19" s="35"/>
      <c r="E19" s="35"/>
      <c r="F19" s="35" t="s">
        <v>43</v>
      </c>
    </row>
  </sheetData>
  <mergeCells count="10">
    <mergeCell ref="A16:A18"/>
    <mergeCell ref="B16:B17"/>
    <mergeCell ref="B18:C18"/>
    <mergeCell ref="A5:C5"/>
    <mergeCell ref="A6:A11"/>
    <mergeCell ref="B7:B10"/>
    <mergeCell ref="B11:C11"/>
    <mergeCell ref="A12:A15"/>
    <mergeCell ref="B12:B14"/>
    <mergeCell ref="B15:C15"/>
  </mergeCells>
  <phoneticPr fontId="2"/>
  <hyperlinks>
    <hyperlink ref="A1" location="目次!A1" display="目次へもどる" xr:uid="{4570F2EC-A14C-413A-9527-364B66108B23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landscape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27FA-A446-46B5-9695-EA10A762D870}">
  <sheetPr codeName="Sheet8"/>
  <dimension ref="A1:F12"/>
  <sheetViews>
    <sheetView zoomScale="110" zoomScaleNormal="110" workbookViewId="0"/>
  </sheetViews>
  <sheetFormatPr defaultColWidth="10" defaultRowHeight="15" customHeight="1" x14ac:dyDescent="0.15"/>
  <cols>
    <col min="1" max="1" width="18.125" style="97" customWidth="1"/>
    <col min="2" max="2" width="16.875" style="97" customWidth="1"/>
    <col min="3" max="3" width="13.625" style="97" customWidth="1"/>
    <col min="4" max="6" width="12.625" style="97" customWidth="1"/>
    <col min="7" max="16384" width="10" style="97"/>
  </cols>
  <sheetData>
    <row r="1" spans="1:6" s="34" customFormat="1" ht="15" customHeight="1" x14ac:dyDescent="0.15">
      <c r="A1" s="703" t="s">
        <v>764</v>
      </c>
    </row>
    <row r="2" spans="1:6" s="34" customFormat="1" ht="15" customHeight="1" x14ac:dyDescent="0.15"/>
    <row r="3" spans="1:6" ht="15" customHeight="1" x14ac:dyDescent="0.15">
      <c r="A3" s="34" t="s">
        <v>192</v>
      </c>
      <c r="C3" s="34"/>
      <c r="D3" s="34"/>
      <c r="E3" s="34"/>
      <c r="F3" s="36" t="s">
        <v>176</v>
      </c>
    </row>
    <row r="4" spans="1:6" ht="15" customHeight="1" x14ac:dyDescent="0.15">
      <c r="A4" s="552" t="s">
        <v>177</v>
      </c>
      <c r="B4" s="552"/>
      <c r="C4" s="553"/>
      <c r="D4" s="120" t="s">
        <v>178</v>
      </c>
      <c r="E4" s="120" t="s">
        <v>179</v>
      </c>
      <c r="F4" s="128" t="s">
        <v>180</v>
      </c>
    </row>
    <row r="5" spans="1:6" ht="15" customHeight="1" x14ac:dyDescent="0.15">
      <c r="A5" s="563" t="s">
        <v>193</v>
      </c>
      <c r="B5" s="136" t="s">
        <v>194</v>
      </c>
      <c r="C5" s="131" t="s">
        <v>195</v>
      </c>
      <c r="D5" s="139">
        <v>8</v>
      </c>
      <c r="E5" s="139">
        <v>6</v>
      </c>
      <c r="F5" s="139">
        <v>8</v>
      </c>
    </row>
    <row r="6" spans="1:6" ht="15" customHeight="1" x14ac:dyDescent="0.15">
      <c r="A6" s="564"/>
      <c r="B6" s="144" t="s">
        <v>196</v>
      </c>
      <c r="C6" s="137" t="s">
        <v>197</v>
      </c>
      <c r="D6" s="132">
        <v>170</v>
      </c>
      <c r="E6" s="132">
        <v>117</v>
      </c>
      <c r="F6" s="132">
        <v>184</v>
      </c>
    </row>
    <row r="7" spans="1:6" ht="15" customHeight="1" x14ac:dyDescent="0.15">
      <c r="A7" s="563" t="s">
        <v>198</v>
      </c>
      <c r="B7" s="136" t="s">
        <v>199</v>
      </c>
      <c r="C7" s="131" t="s">
        <v>197</v>
      </c>
      <c r="D7" s="139">
        <v>0</v>
      </c>
      <c r="E7" s="139">
        <v>0</v>
      </c>
      <c r="F7" s="139">
        <v>0</v>
      </c>
    </row>
    <row r="8" spans="1:6" ht="15" customHeight="1" x14ac:dyDescent="0.15">
      <c r="A8" s="564"/>
      <c r="B8" s="145" t="s">
        <v>200</v>
      </c>
      <c r="C8" s="134" t="s">
        <v>197</v>
      </c>
      <c r="D8" s="135">
        <v>0</v>
      </c>
      <c r="E8" s="135">
        <v>0</v>
      </c>
      <c r="F8" s="135">
        <v>0</v>
      </c>
    </row>
    <row r="9" spans="1:6" ht="15" customHeight="1" x14ac:dyDescent="0.15">
      <c r="A9" s="564"/>
      <c r="B9" s="145" t="s">
        <v>201</v>
      </c>
      <c r="C9" s="134" t="s">
        <v>197</v>
      </c>
      <c r="D9" s="132">
        <v>0</v>
      </c>
      <c r="E9" s="132">
        <v>0</v>
      </c>
      <c r="F9" s="132">
        <v>0</v>
      </c>
    </row>
    <row r="10" spans="1:6" ht="15" customHeight="1" x14ac:dyDescent="0.15">
      <c r="A10" s="564"/>
      <c r="B10" s="145" t="s">
        <v>202</v>
      </c>
      <c r="C10" s="134" t="s">
        <v>197</v>
      </c>
      <c r="D10" s="132">
        <v>0</v>
      </c>
      <c r="E10" s="132">
        <v>0</v>
      </c>
      <c r="F10" s="132">
        <v>0</v>
      </c>
    </row>
    <row r="11" spans="1:6" ht="15" customHeight="1" x14ac:dyDescent="0.15">
      <c r="A11" s="565"/>
      <c r="B11" s="133" t="s">
        <v>203</v>
      </c>
      <c r="C11" s="141" t="s">
        <v>197</v>
      </c>
      <c r="D11" s="146">
        <v>0</v>
      </c>
      <c r="E11" s="146">
        <v>0</v>
      </c>
      <c r="F11" s="146">
        <v>0</v>
      </c>
    </row>
    <row r="12" spans="1:6" ht="15" customHeight="1" x14ac:dyDescent="0.15">
      <c r="B12" s="34"/>
      <c r="D12" s="35"/>
      <c r="E12" s="35"/>
      <c r="F12" s="35" t="s">
        <v>43</v>
      </c>
    </row>
  </sheetData>
  <mergeCells count="3">
    <mergeCell ref="A4:C4"/>
    <mergeCell ref="A5:A6"/>
    <mergeCell ref="A7:A11"/>
  </mergeCells>
  <phoneticPr fontId="2"/>
  <hyperlinks>
    <hyperlink ref="A1" location="目次!A1" display="目次へもどる" xr:uid="{11F66575-5776-43A6-A8F7-8FE0842DE4B3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1</vt:i4>
      </vt:variant>
    </vt:vector>
  </HeadingPairs>
  <TitlesOfParts>
    <vt:vector size="35" baseType="lpstr">
      <vt:lpstr>目次</vt:lpstr>
      <vt:lpstr>4-1</vt:lpstr>
      <vt:lpstr>4-2</vt:lpstr>
      <vt:lpstr>4-3</vt:lpstr>
      <vt:lpstr>4-4</vt:lpstr>
      <vt:lpstr>4-5</vt:lpstr>
      <vt:lpstr>4-6</vt:lpstr>
      <vt:lpstr>4-7(1)</vt:lpstr>
      <vt:lpstr>4-7(2)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4-24(1)</vt:lpstr>
      <vt:lpstr>4-24(2)</vt:lpstr>
      <vt:lpstr>4-25</vt:lpstr>
      <vt:lpstr>4-26</vt:lpstr>
      <vt:lpstr>4-27</vt:lpstr>
      <vt:lpstr>4-28</vt:lpstr>
      <vt:lpstr>4-29</vt:lpstr>
      <vt:lpstr>4-30</vt:lpstr>
      <vt:lpstr>4-31</vt:lpstr>
      <vt:lpstr>'4-10'!Print_Area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2026-03-27T02:56:14Z</dcterms:modified>
</cp:coreProperties>
</file>